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 iterateDelta="1E-4"/>
</workbook>
</file>

<file path=xl/calcChain.xml><?xml version="1.0" encoding="utf-8"?>
<calcChain xmlns="http://schemas.openxmlformats.org/spreadsheetml/2006/main">
  <c r="F17" i="2" l="1"/>
  <c r="C17" i="2"/>
  <c r="F18" i="2" l="1"/>
  <c r="D17" i="1" l="1"/>
  <c r="E23" i="2" l="1"/>
  <c r="D23" i="2"/>
  <c r="E6" i="1"/>
  <c r="F14" i="2" l="1"/>
  <c r="E17" i="1" l="1"/>
  <c r="F15" i="1" l="1"/>
  <c r="F7" i="1" l="1"/>
  <c r="F16" i="1" l="1"/>
  <c r="F19" i="2" l="1"/>
  <c r="D23" i="1" l="1"/>
  <c r="E23" i="1"/>
  <c r="F23" i="1" l="1"/>
  <c r="D6" i="1"/>
  <c r="F6" i="1" s="1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<sst xmlns="http://schemas.openxmlformats.org/spreadsheetml/2006/main" count="117" uniqueCount="33">
  <si>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</si>
  <si>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</si>
  <si>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</si>
  <si>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</si>
  <si>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</si>
  <si>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</si>
  <si>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</si>
  <si>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</si>
  <si>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</si>
  <si>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</si>
  <si>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</si>
  <si>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</si>
  <si>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</si>
  <si>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</si>
  <si>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</si>
  <si>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</si>
  <si>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</si>
  <si>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</si>
  <si>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</si>
  <si>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</si>
  <si>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</si>
  <si>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</si>
  <si>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</si>
  <si>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</si>
  <si>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</si>
  <si>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</si>
  <si>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</si>
  <si>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</si>
  <si>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</si>
  <si>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</si>
  <si>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</si>
  <si>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12/2024</t>
  </si>
  <si>
    <t>DADOS ESTATÍSTICO DE POPULAÇÃO E BENEFÍCIOS                                                                                                                                                                           MÊS DE REFERÊNCIA: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</si>
</sst>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D22" sqref="D22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43" t="s">
        <v>31</v>
      </c>
      <c r="B1" s="43"/>
      <c r="C1" s="43"/>
      <c r="D1" s="43"/>
      <c r="E1" s="43"/>
      <c r="F1" s="44"/>
      <c r="G1" s="28"/>
      <c r="H1" s="28"/>
      <c r="I1" s="28"/>
      <c r="J1" s="28"/>
      <c r="K1" s="28"/>
      <c r="L1" s="28"/>
    </row>
    <row r="2" spans="1:12" ht="53.1" customHeight="1">
      <c r="A2" s="45" t="s">
        <v>24</v>
      </c>
      <c r="B2" s="45"/>
      <c r="C2" s="45"/>
      <c r="D2" s="45"/>
      <c r="E2" s="45"/>
      <c r="F2" s="45"/>
      <c r="G2" s="29"/>
    </row>
    <row r="3" spans="1:12" ht="30" customHeight="1">
      <c r="A3" s="46" t="s">
        <v>27</v>
      </c>
      <c r="B3" s="46"/>
      <c r="C3" s="46"/>
      <c r="D3" s="46"/>
      <c r="E3" s="46"/>
      <c r="F3" s="46"/>
      <c r="G3" s="30"/>
    </row>
    <row r="4" spans="1:12" ht="14.1" customHeight="1">
      <c r="A4" s="51" t="s">
        <v>0</v>
      </c>
      <c r="B4" s="54" t="s">
        <v>1</v>
      </c>
      <c r="C4" s="54" t="s">
        <v>2</v>
      </c>
      <c r="D4" s="47" t="s">
        <v>3</v>
      </c>
      <c r="E4" s="48"/>
      <c r="F4" s="54" t="s">
        <v>4</v>
      </c>
    </row>
    <row r="5" spans="1:12" ht="17.100000000000001" customHeight="1">
      <c r="A5" s="52"/>
      <c r="B5" s="55"/>
      <c r="C5" s="55"/>
      <c r="D5" s="33" t="s">
        <v>5</v>
      </c>
      <c r="E5" s="33" t="s">
        <v>6</v>
      </c>
      <c r="F5" s="55"/>
    </row>
    <row r="6" spans="1:12" ht="15.75">
      <c r="A6" s="9">
        <v>11000</v>
      </c>
      <c r="B6" s="9" t="s">
        <v>7</v>
      </c>
      <c r="C6" s="11">
        <v>678</v>
      </c>
      <c r="D6" s="38">
        <f>D7+D8</f>
        <v>0</v>
      </c>
      <c r="E6" s="38">
        <f>E7+E8</f>
        <v>1</v>
      </c>
      <c r="F6" s="11">
        <f>C6+D6-E6</f>
        <v>677</v>
      </c>
    </row>
    <row r="7" spans="1:12">
      <c r="A7" s="12">
        <v>11100</v>
      </c>
      <c r="B7" s="13" t="s">
        <v>8</v>
      </c>
      <c r="C7" s="17">
        <v>624</v>
      </c>
      <c r="D7" s="38">
        <v>0</v>
      </c>
      <c r="E7" s="38">
        <v>1</v>
      </c>
      <c r="F7" s="15">
        <f>C7+D7-E7</f>
        <v>623</v>
      </c>
    </row>
    <row r="8" spans="1:12">
      <c r="A8" s="12">
        <v>11200</v>
      </c>
      <c r="B8" s="13" t="s">
        <v>9</v>
      </c>
      <c r="C8" s="17">
        <v>54</v>
      </c>
      <c r="D8" s="38">
        <v>0</v>
      </c>
      <c r="E8" s="38">
        <v>0</v>
      </c>
      <c r="F8" s="15">
        <f t="shared" ref="F8:F10" si="0">C8+D8-E8</f>
        <v>54</v>
      </c>
    </row>
    <row r="9" spans="1:12">
      <c r="A9" s="12">
        <v>14000</v>
      </c>
      <c r="B9" s="13" t="s">
        <v>10</v>
      </c>
      <c r="C9" s="17">
        <v>274</v>
      </c>
      <c r="D9" s="38">
        <v>1</v>
      </c>
      <c r="E9" s="38">
        <v>2</v>
      </c>
      <c r="F9" s="15">
        <f t="shared" si="0"/>
        <v>273</v>
      </c>
    </row>
    <row r="10" spans="1:12">
      <c r="A10" s="12">
        <v>15000</v>
      </c>
      <c r="B10" s="13" t="s">
        <v>11</v>
      </c>
      <c r="C10" s="17">
        <v>17</v>
      </c>
      <c r="D10" s="38">
        <v>0</v>
      </c>
      <c r="E10" s="38">
        <v>0</v>
      </c>
      <c r="F10" s="15">
        <f t="shared" si="0"/>
        <v>17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 ht="15.75">
      <c r="A12" s="53" t="s">
        <v>0</v>
      </c>
      <c r="B12" s="55" t="s">
        <v>1</v>
      </c>
      <c r="C12" s="55" t="s">
        <v>2</v>
      </c>
      <c r="D12" s="49" t="s">
        <v>3</v>
      </c>
      <c r="E12" s="50"/>
      <c r="F12" s="55" t="s">
        <v>4</v>
      </c>
    </row>
    <row r="13" spans="1:12" ht="15.75">
      <c r="A13" s="53"/>
      <c r="B13" s="55"/>
      <c r="C13" s="55"/>
      <c r="D13" s="33" t="s">
        <v>5</v>
      </c>
      <c r="E13" s="33" t="s">
        <v>6</v>
      </c>
      <c r="F13" s="55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1</v>
      </c>
      <c r="D16" s="38">
        <v>0</v>
      </c>
      <c r="E16" s="38">
        <v>0</v>
      </c>
      <c r="F16" s="38">
        <f>C16+D16-E16</f>
        <v>1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6" t="s">
        <v>25</v>
      </c>
      <c r="B20" s="46"/>
      <c r="C20" s="46"/>
      <c r="D20" s="46"/>
      <c r="E20" s="46"/>
      <c r="F20" s="46"/>
    </row>
    <row r="21" spans="1:9" ht="15.75">
      <c r="A21" s="53" t="s">
        <v>0</v>
      </c>
      <c r="B21" s="55" t="s">
        <v>1</v>
      </c>
      <c r="C21" s="55" t="s">
        <v>2</v>
      </c>
      <c r="D21" s="49" t="s">
        <v>3</v>
      </c>
      <c r="E21" s="50"/>
      <c r="F21" s="55" t="s">
        <v>4</v>
      </c>
    </row>
    <row r="22" spans="1:9" ht="15.75">
      <c r="A22" s="53"/>
      <c r="B22" s="55"/>
      <c r="C22" s="55"/>
      <c r="D22" s="33" t="s">
        <v>5</v>
      </c>
      <c r="E22" s="33" t="s">
        <v>6</v>
      </c>
      <c r="F22" s="55"/>
    </row>
    <row r="23" spans="1:9" ht="15.75">
      <c r="A23" s="23">
        <v>31000</v>
      </c>
      <c r="B23" s="23" t="s">
        <v>18</v>
      </c>
      <c r="C23" s="22">
        <v>212</v>
      </c>
      <c r="D23" s="22">
        <f>D24+D25</f>
        <v>0</v>
      </c>
      <c r="E23" s="22">
        <f>E24+E25</f>
        <v>3</v>
      </c>
      <c r="F23" s="22">
        <f>C23+D23-E23</f>
        <v>209</v>
      </c>
    </row>
    <row r="24" spans="1:9">
      <c r="A24" s="12">
        <v>31200</v>
      </c>
      <c r="B24" s="13" t="s">
        <v>19</v>
      </c>
      <c r="C24" s="17">
        <v>27</v>
      </c>
      <c r="D24" s="38">
        <v>0</v>
      </c>
      <c r="E24" s="38">
        <v>0</v>
      </c>
      <c r="F24" s="17">
        <f t="shared" ref="F24:F28" si="1">C24+D24-E24</f>
        <v>27</v>
      </c>
    </row>
    <row r="25" spans="1:9" ht="30">
      <c r="A25" s="12">
        <v>31300</v>
      </c>
      <c r="B25" s="13" t="s">
        <v>20</v>
      </c>
      <c r="C25" s="17">
        <v>185</v>
      </c>
      <c r="D25" s="38">
        <v>0</v>
      </c>
      <c r="E25" s="38">
        <v>3</v>
      </c>
      <c r="F25" s="17">
        <f t="shared" si="1"/>
        <v>182</v>
      </c>
    </row>
    <row r="26" spans="1:9">
      <c r="A26" s="12">
        <v>32000</v>
      </c>
      <c r="B26" s="13" t="s">
        <v>21</v>
      </c>
      <c r="C26" s="17">
        <v>678</v>
      </c>
      <c r="D26" s="38">
        <v>0</v>
      </c>
      <c r="E26" s="38">
        <v>1</v>
      </c>
      <c r="F26" s="17">
        <f t="shared" si="1"/>
        <v>677</v>
      </c>
    </row>
    <row r="27" spans="1:9">
      <c r="A27" s="12">
        <v>33000</v>
      </c>
      <c r="B27" s="13" t="s">
        <v>22</v>
      </c>
      <c r="C27" s="17">
        <v>274</v>
      </c>
      <c r="D27" s="38">
        <v>1</v>
      </c>
      <c r="E27" s="38">
        <v>2</v>
      </c>
      <c r="F27" s="17">
        <f t="shared" si="1"/>
        <v>273</v>
      </c>
    </row>
    <row r="28" spans="1:9">
      <c r="A28" s="39">
        <v>34000</v>
      </c>
      <c r="B28" s="40" t="s">
        <v>23</v>
      </c>
      <c r="C28" s="41">
        <v>1576</v>
      </c>
      <c r="D28" s="38">
        <v>0</v>
      </c>
      <c r="E28" s="38">
        <v>0</v>
      </c>
      <c r="F28" s="41">
        <f t="shared" si="1"/>
        <v>1576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  <mergeCell ref="A1:F1"/>
    <mergeCell ref="A2:F2"/>
    <mergeCell ref="A3:F3"/>
    <mergeCell ref="D4:E4"/>
    <mergeCell ref="A11:F11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18" sqref="F18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43" t="s">
        <v>31</v>
      </c>
      <c r="B1" s="43"/>
      <c r="C1" s="43"/>
      <c r="D1" s="43"/>
      <c r="E1" s="43"/>
      <c r="F1" s="44"/>
      <c r="G1" s="3"/>
      <c r="H1" s="3"/>
      <c r="I1" s="3"/>
      <c r="J1" s="3"/>
      <c r="K1" s="3"/>
      <c r="L1" s="3"/>
    </row>
    <row r="2" spans="1:12" ht="53.1" customHeight="1">
      <c r="A2" s="45" t="s">
        <v>28</v>
      </c>
      <c r="B2" s="45"/>
      <c r="C2" s="45"/>
      <c r="D2" s="45"/>
      <c r="E2" s="45"/>
      <c r="F2" s="45"/>
      <c r="G2" s="4"/>
    </row>
    <row r="3" spans="1:12" ht="30" customHeight="1">
      <c r="A3" s="46" t="s">
        <v>27</v>
      </c>
      <c r="B3" s="46"/>
      <c r="C3" s="46"/>
      <c r="D3" s="46"/>
      <c r="E3" s="46"/>
      <c r="F3" s="46"/>
      <c r="G3" s="5"/>
    </row>
    <row r="4" spans="1:12" ht="14.1" customHeight="1">
      <c r="A4" s="56" t="s">
        <v>0</v>
      </c>
      <c r="B4" s="58" t="s">
        <v>1</v>
      </c>
      <c r="C4" s="58" t="s">
        <v>2</v>
      </c>
      <c r="D4" s="60" t="s">
        <v>3</v>
      </c>
      <c r="E4" s="61"/>
      <c r="F4" s="58" t="s">
        <v>4</v>
      </c>
    </row>
    <row r="5" spans="1:12" ht="17.100000000000001" customHeight="1">
      <c r="A5" s="57"/>
      <c r="B5" s="59"/>
      <c r="C5" s="59"/>
      <c r="D5" s="6" t="s">
        <v>5</v>
      </c>
      <c r="E5" s="6" t="s">
        <v>6</v>
      </c>
      <c r="F5" s="59"/>
    </row>
    <row r="6" spans="1:12">
      <c r="A6" s="9">
        <v>11000</v>
      </c>
      <c r="B6" s="9" t="s">
        <v>7</v>
      </c>
      <c r="C6" s="10">
        <v>1</v>
      </c>
      <c r="D6" s="10">
        <f t="shared" ref="D6:E6" si="0">D7+D8</f>
        <v>0</v>
      </c>
      <c r="E6" s="10">
        <f t="shared" si="0"/>
        <v>0</v>
      </c>
      <c r="F6" s="11">
        <f>C6+D6-E6</f>
        <v>1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1</v>
      </c>
      <c r="D8" s="14">
        <v>0</v>
      </c>
      <c r="E8" s="14">
        <v>0</v>
      </c>
      <c r="F8" s="15">
        <f t="shared" si="1"/>
        <v>1</v>
      </c>
    </row>
    <row r="9" spans="1:12">
      <c r="A9" s="12">
        <v>14000</v>
      </c>
      <c r="B9" s="13" t="s">
        <v>10</v>
      </c>
      <c r="C9" s="14">
        <v>3</v>
      </c>
      <c r="D9" s="14">
        <v>0</v>
      </c>
      <c r="E9" s="14">
        <v>0</v>
      </c>
      <c r="F9" s="15">
        <f t="shared" si="1"/>
        <v>3</v>
      </c>
    </row>
    <row r="10" spans="1:12">
      <c r="A10" s="12">
        <v>15000</v>
      </c>
      <c r="B10" s="13" t="s">
        <v>11</v>
      </c>
      <c r="C10" s="14">
        <v>1</v>
      </c>
      <c r="D10" s="14">
        <v>0</v>
      </c>
      <c r="E10" s="14">
        <v>0</v>
      </c>
      <c r="F10" s="15">
        <f t="shared" si="1"/>
        <v>1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>
      <c r="A12" s="62" t="s">
        <v>0</v>
      </c>
      <c r="B12" s="59" t="s">
        <v>1</v>
      </c>
      <c r="C12" s="59" t="s">
        <v>2</v>
      </c>
      <c r="D12" s="63" t="s">
        <v>3</v>
      </c>
      <c r="E12" s="64"/>
      <c r="F12" s="59" t="s">
        <v>4</v>
      </c>
    </row>
    <row r="13" spans="1:12">
      <c r="A13" s="62"/>
      <c r="B13" s="59"/>
      <c r="C13" s="59"/>
      <c r="D13" s="6" t="s">
        <v>5</v>
      </c>
      <c r="E13" s="6" t="s">
        <v>6</v>
      </c>
      <c r="F13" s="59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17</v>
      </c>
      <c r="D15" s="14">
        <v>0</v>
      </c>
      <c r="E15" s="14">
        <v>1</v>
      </c>
      <c r="F15" s="17">
        <f t="shared" ref="F15" si="2">C15+D15-E15</f>
        <v>16</v>
      </c>
    </row>
    <row r="16" spans="1:12">
      <c r="A16" s="12">
        <v>23000</v>
      </c>
      <c r="B16" s="18" t="s">
        <v>14</v>
      </c>
      <c r="C16" s="14">
        <v>4</v>
      </c>
      <c r="D16" s="14">
        <v>1</v>
      </c>
      <c r="E16" s="14">
        <v>0</v>
      </c>
      <c r="F16" s="17">
        <f>C16+D16-E16</f>
        <v>5</v>
      </c>
    </row>
    <row r="17" spans="1:9">
      <c r="A17" s="19">
        <v>24000</v>
      </c>
      <c r="B17" s="20" t="s">
        <v>15</v>
      </c>
      <c r="C17" s="21">
        <f>C16</f>
        <v>4</v>
      </c>
      <c r="D17" s="14">
        <v>0</v>
      </c>
      <c r="E17" s="14">
        <v>0</v>
      </c>
      <c r="F17" s="22">
        <f>F18</f>
        <v>4</v>
      </c>
    </row>
    <row r="18" spans="1:9">
      <c r="A18" s="12">
        <v>24100</v>
      </c>
      <c r="B18" s="18" t="s">
        <v>16</v>
      </c>
      <c r="C18" s="14">
        <v>4</v>
      </c>
      <c r="D18" s="14">
        <v>0</v>
      </c>
      <c r="E18" s="14">
        <v>0</v>
      </c>
      <c r="F18" s="17">
        <f>C18-E18</f>
        <v>4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65" t="s">
        <v>25</v>
      </c>
      <c r="B20" s="66"/>
      <c r="C20" s="66"/>
      <c r="D20" s="66"/>
      <c r="E20" s="66"/>
      <c r="F20" s="67"/>
    </row>
    <row r="21" spans="1:9">
      <c r="A21" s="62" t="s">
        <v>0</v>
      </c>
      <c r="B21" s="59" t="s">
        <v>1</v>
      </c>
      <c r="C21" s="59" t="s">
        <v>2</v>
      </c>
      <c r="D21" s="63" t="s">
        <v>3</v>
      </c>
      <c r="E21" s="64"/>
      <c r="F21" s="59" t="s">
        <v>4</v>
      </c>
    </row>
    <row r="22" spans="1:9">
      <c r="A22" s="62"/>
      <c r="B22" s="59"/>
      <c r="C22" s="59"/>
      <c r="D22" s="6" t="s">
        <v>5</v>
      </c>
      <c r="E22" s="6" t="s">
        <v>6</v>
      </c>
      <c r="F22" s="59"/>
    </row>
    <row r="23" spans="1:9">
      <c r="A23" s="23">
        <v>31000</v>
      </c>
      <c r="B23" s="23" t="s">
        <v>18</v>
      </c>
      <c r="C23" s="24">
        <v>671</v>
      </c>
      <c r="D23" s="24">
        <f>D24+D25</f>
        <v>0</v>
      </c>
      <c r="E23" s="24">
        <f>E24+E25</f>
        <v>0</v>
      </c>
      <c r="F23" s="24">
        <f>C23+D23-E23</f>
        <v>671</v>
      </c>
    </row>
    <row r="24" spans="1:9">
      <c r="A24" s="12">
        <v>31200</v>
      </c>
      <c r="B24" s="13" t="s">
        <v>19</v>
      </c>
      <c r="C24" s="25">
        <v>671</v>
      </c>
      <c r="D24" s="25">
        <v>0</v>
      </c>
      <c r="E24" s="25">
        <v>0</v>
      </c>
      <c r="F24" s="25">
        <f t="shared" ref="F24:F28" si="3">C24+D24-E24</f>
        <v>671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1</v>
      </c>
      <c r="D26" s="25">
        <v>0</v>
      </c>
      <c r="E26" s="25">
        <v>0</v>
      </c>
      <c r="F26" s="25">
        <f t="shared" si="3"/>
        <v>1</v>
      </c>
    </row>
    <row r="27" spans="1:9">
      <c r="A27" s="12">
        <v>33000</v>
      </c>
      <c r="B27" s="13" t="s">
        <v>22</v>
      </c>
      <c r="C27" s="25">
        <v>3</v>
      </c>
      <c r="D27" s="25">
        <v>0</v>
      </c>
      <c r="E27" s="25">
        <v>0</v>
      </c>
      <c r="F27" s="25">
        <f t="shared" si="3"/>
        <v>3</v>
      </c>
    </row>
    <row r="28" spans="1:9">
      <c r="A28" s="39">
        <v>34000</v>
      </c>
      <c r="B28" s="40" t="s">
        <v>23</v>
      </c>
      <c r="C28" s="42">
        <v>1178</v>
      </c>
      <c r="D28" s="42">
        <v>0</v>
      </c>
      <c r="E28" s="42">
        <v>0</v>
      </c>
      <c r="F28" s="42">
        <f t="shared" si="3"/>
        <v>1178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20:F20"/>
    <mergeCell ref="A21:A22"/>
    <mergeCell ref="B21:B22"/>
    <mergeCell ref="C21:C22"/>
    <mergeCell ref="D21:E21"/>
    <mergeCell ref="F21:F22"/>
    <mergeCell ref="A11:F11"/>
    <mergeCell ref="A12:A13"/>
    <mergeCell ref="B12:B13"/>
    <mergeCell ref="C12:C13"/>
    <mergeCell ref="D12:E12"/>
    <mergeCell ref="F12:F13"/>
    <mergeCell ref="A1:F1"/>
    <mergeCell ref="A2:F2"/>
    <mergeCell ref="A3:F3"/>
    <mergeCell ref="A4:A5"/>
    <mergeCell ref="B4:B5"/>
    <mergeCell ref="C4:C5"/>
    <mergeCell ref="D4:E4"/>
    <mergeCell ref="F4:F5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27" sqref="E27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8" t="s">
        <v>32</v>
      </c>
      <c r="B1" s="68"/>
      <c r="C1" s="44"/>
    </row>
    <row r="2" spans="1:3" customFormat="1" ht="31.5" customHeight="1">
      <c r="A2" s="45" t="s">
        <v>29</v>
      </c>
      <c r="B2" s="45"/>
      <c r="C2" s="45"/>
    </row>
    <row r="3" spans="1:3" customFormat="1">
      <c r="A3" s="46" t="s">
        <v>27</v>
      </c>
      <c r="B3" s="46"/>
      <c r="C3" s="46"/>
    </row>
    <row r="4" spans="1:3" customFormat="1" ht="12.75">
      <c r="A4" s="56" t="s">
        <v>0</v>
      </c>
      <c r="B4" s="58" t="s">
        <v>1</v>
      </c>
      <c r="C4" s="58" t="s">
        <v>4</v>
      </c>
    </row>
    <row r="5" spans="1:3" customFormat="1" ht="12.75">
      <c r="A5" s="57"/>
      <c r="B5" s="59"/>
      <c r="C5" s="59"/>
    </row>
    <row r="6" spans="1:3" customFormat="1">
      <c r="A6" s="9">
        <v>11000</v>
      </c>
      <c r="B6" s="9" t="s">
        <v>7</v>
      </c>
      <c r="C6" s="11">
        <f>IF(BD!A6='PL II'!A6,BD!F6+'PL II'!F6,"Código erro")</f>
        <v>678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623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55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276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18</v>
      </c>
    </row>
    <row r="11" spans="1:3" customFormat="1">
      <c r="A11" s="46" t="s">
        <v>30</v>
      </c>
      <c r="B11" s="46"/>
      <c r="C11" s="46"/>
    </row>
    <row r="12" spans="1:3" customFormat="1" ht="12.75">
      <c r="A12" s="59" t="s">
        <v>0</v>
      </c>
      <c r="B12" s="69" t="s">
        <v>1</v>
      </c>
      <c r="C12" s="59" t="s">
        <v>4</v>
      </c>
    </row>
    <row r="13" spans="1:3" customFormat="1" ht="12.75">
      <c r="A13" s="59"/>
      <c r="B13" s="70"/>
      <c r="C13" s="59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16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6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4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4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6" t="s">
        <v>25</v>
      </c>
      <c r="B20" s="46"/>
      <c r="C20" s="46"/>
    </row>
    <row r="21" spans="1:3" customFormat="1" ht="12.75">
      <c r="A21" s="62" t="s">
        <v>0</v>
      </c>
      <c r="B21" s="59" t="s">
        <v>1</v>
      </c>
      <c r="C21" s="59" t="s">
        <v>4</v>
      </c>
    </row>
    <row r="22" spans="1:3" customFormat="1" ht="12.75">
      <c r="A22" s="62"/>
      <c r="B22" s="59"/>
      <c r="C22" s="59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880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698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182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678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276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2754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2025-01-23T18:07:41Z</cp:lastPrinted>
  <dcterms:created xsi:type="dcterms:W3CDTF">2020-11-24T17:28:35Z</dcterms:created>
  <dcterms:modified xsi:type="dcterms:W3CDTF">2025-01-23T18:20:04Z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