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970" windowHeight="5445"/>
  </bookViews>
  <sheets>
    <sheet name="SIMULACAO" sheetId="1" r:id="rId1"/>
    <sheet name="Ben.Risco + Adim." sheetId="2" state="hidden" r:id="rId2"/>
  </sheets>
  <calcPr calcId="125725"/>
</workbook>
</file>

<file path=xl/calcChain.xml><?xml version="1.0" encoding="utf-8"?>
<calcChain xmlns="http://schemas.openxmlformats.org/spreadsheetml/2006/main">
  <c r="Q9" i="1"/>
  <c r="F7" i="2" l="1"/>
  <c r="E9" s="1"/>
  <c r="S15" i="1" s="1"/>
  <c r="S13"/>
  <c r="L8"/>
  <c r="N8" s="1"/>
  <c r="S19" l="1"/>
  <c r="H56" s="1"/>
  <c r="S17"/>
  <c r="E10" i="2"/>
  <c r="S21" i="1" s="1"/>
  <c r="K48" l="1"/>
  <c r="F39"/>
  <c r="K56"/>
  <c r="F47"/>
  <c r="G35"/>
  <c r="K34"/>
  <c r="F50"/>
  <c r="E46"/>
  <c r="H36"/>
  <c r="G40"/>
  <c r="G51"/>
  <c r="K39"/>
  <c r="D42"/>
  <c r="F53"/>
  <c r="G43"/>
  <c r="E54"/>
  <c r="D34"/>
  <c r="H44"/>
  <c r="D57"/>
  <c r="E36"/>
  <c r="E41"/>
  <c r="K43"/>
  <c r="G46"/>
  <c r="E49"/>
  <c r="K51"/>
  <c r="G54"/>
  <c r="E57"/>
  <c r="E35"/>
  <c r="K40"/>
  <c r="F34"/>
  <c r="D37"/>
  <c r="H39"/>
  <c r="F42"/>
  <c r="D45"/>
  <c r="H47"/>
  <c r="H50"/>
  <c r="H53"/>
  <c r="F57"/>
  <c r="E32"/>
  <c r="E38"/>
  <c r="E42"/>
  <c r="K44"/>
  <c r="G47"/>
  <c r="E50"/>
  <c r="K52"/>
  <c r="G55"/>
  <c r="G32"/>
  <c r="E37"/>
  <c r="H32"/>
  <c r="F35"/>
  <c r="D38"/>
  <c r="H40"/>
  <c r="F43"/>
  <c r="D46"/>
  <c r="H48"/>
  <c r="H51"/>
  <c r="D55"/>
  <c r="K32"/>
  <c r="K38"/>
  <c r="G42"/>
  <c r="E45"/>
  <c r="K47"/>
  <c r="G50"/>
  <c r="E53"/>
  <c r="K55"/>
  <c r="E33"/>
  <c r="K37"/>
  <c r="D33"/>
  <c r="H35"/>
  <c r="F38"/>
  <c r="D41"/>
  <c r="H43"/>
  <c r="F46"/>
  <c r="D49"/>
  <c r="D52"/>
  <c r="H55"/>
  <c r="D50"/>
  <c r="K33"/>
  <c r="K36"/>
  <c r="G39"/>
  <c r="G41"/>
  <c r="K42"/>
  <c r="E44"/>
  <c r="G45"/>
  <c r="K46"/>
  <c r="E48"/>
  <c r="G49"/>
  <c r="K50"/>
  <c r="E52"/>
  <c r="G53"/>
  <c r="K54"/>
  <c r="E56"/>
  <c r="G57"/>
  <c r="G33"/>
  <c r="K35"/>
  <c r="G38"/>
  <c r="D32"/>
  <c r="F33"/>
  <c r="H34"/>
  <c r="D36"/>
  <c r="F37"/>
  <c r="H38"/>
  <c r="D40"/>
  <c r="F41"/>
  <c r="H42"/>
  <c r="D44"/>
  <c r="F45"/>
  <c r="H46"/>
  <c r="D48"/>
  <c r="F49"/>
  <c r="D51"/>
  <c r="F52"/>
  <c r="F54"/>
  <c r="D56"/>
  <c r="H57"/>
  <c r="S23"/>
  <c r="G34"/>
  <c r="G37"/>
  <c r="E40"/>
  <c r="K41"/>
  <c r="E43"/>
  <c r="G44"/>
  <c r="K45"/>
  <c r="E47"/>
  <c r="G48"/>
  <c r="K49"/>
  <c r="E51"/>
  <c r="G52"/>
  <c r="K53"/>
  <c r="E55"/>
  <c r="G56"/>
  <c r="K57"/>
  <c r="E34"/>
  <c r="G36"/>
  <c r="E39"/>
  <c r="F32"/>
  <c r="H33"/>
  <c r="D35"/>
  <c r="F36"/>
  <c r="H37"/>
  <c r="D39"/>
  <c r="F40"/>
  <c r="H41"/>
  <c r="D43"/>
  <c r="F44"/>
  <c r="H45"/>
  <c r="D47"/>
  <c r="F48"/>
  <c r="H49"/>
  <c r="F51"/>
  <c r="D53"/>
  <c r="H54"/>
  <c r="F56"/>
  <c r="H52"/>
  <c r="D54"/>
  <c r="F55"/>
</calcChain>
</file>

<file path=xl/sharedStrings.xml><?xml version="1.0" encoding="utf-8"?>
<sst xmlns="http://schemas.openxmlformats.org/spreadsheetml/2006/main" count="74" uniqueCount="46">
  <si>
    <t>Sua idade atual é:</t>
  </si>
  <si>
    <t>anos  e</t>
  </si>
  <si>
    <t>meses.</t>
  </si>
  <si>
    <t>CÁLCULO DE CONTRIBUIÇÕES</t>
  </si>
  <si>
    <t>Sexo: (1) Masculino     (2) Feminino</t>
  </si>
  <si>
    <t>Idade de Aposentadoria</t>
  </si>
  <si>
    <t>Sem Dependente</t>
  </si>
  <si>
    <t>anos</t>
  </si>
  <si>
    <t>Custo do Benefícios de Risco =</t>
  </si>
  <si>
    <t>Custo Administração =</t>
  </si>
  <si>
    <t>Custo do Benefícios de Risco + Administração =</t>
  </si>
  <si>
    <t>do Salário de Participação</t>
  </si>
  <si>
    <t>Contr. Participante =</t>
  </si>
  <si>
    <t>Contr. Patrocinadora =</t>
  </si>
  <si>
    <t>da Folha de Salário de Participação</t>
  </si>
  <si>
    <t>SEXO MASCULINO</t>
  </si>
  <si>
    <t>SEXO FEMININO</t>
  </si>
  <si>
    <t>Sem Depend.</t>
  </si>
  <si>
    <t>Para simular o valor da sua aposentadoria na FAECES</t>
  </si>
  <si>
    <t>preencha os campos em branco abaixo:</t>
  </si>
  <si>
    <t>1. DADOS</t>
  </si>
  <si>
    <t>2. CÁLCULOS DAS CONTRIBUIÇÕES</t>
  </si>
  <si>
    <t>Mês e Ano atuais (MM/AAAA):</t>
  </si>
  <si>
    <t>Mês e Ano de Nascimento (MM/AAAA):</t>
  </si>
  <si>
    <t>Salário Nominal Mensal (R$):</t>
  </si>
  <si>
    <t>Percentual do salário para sua contribuição:</t>
  </si>
  <si>
    <t>Saldo total já formado no Plano, se houver (R$):</t>
  </si>
  <si>
    <t>Valor total da sua contribuição mensal:</t>
  </si>
  <si>
    <r>
      <t>Valor de sua contribuição mensal para benefícios de risco e administração</t>
    </r>
    <r>
      <rPr>
        <sz val="14"/>
        <rFont val="Arial"/>
        <family val="2"/>
      </rPr>
      <t>:</t>
    </r>
  </si>
  <si>
    <r>
      <t>Valor de sua contribuição básica mensal</t>
    </r>
    <r>
      <rPr>
        <sz val="14"/>
        <rFont val="Arial"/>
        <family val="2"/>
      </rPr>
      <t>:</t>
    </r>
  </si>
  <si>
    <t>Valor da contribuição mensal do patrocinador em seu nome:</t>
  </si>
  <si>
    <t>Valor total da contribuição mensal do patrocinador:</t>
  </si>
  <si>
    <t>Valor da contribuição mensal do patrocinador para benefícios de risco e administração:</t>
  </si>
  <si>
    <t>SIMULAÇÃO DE APOSENTADORIA</t>
  </si>
  <si>
    <t>PLANO DE BENEFÍCIOS II</t>
  </si>
  <si>
    <t>Hipótese de rentabilidade real (ao ano):</t>
  </si>
  <si>
    <t>3. SIMULAÇÃO DE APOSENTADORIA</t>
  </si>
  <si>
    <t>Simulação da Aposentadoria (em R$)</t>
  </si>
  <si>
    <t>OBSERVAÇÕES IMPORTANTES</t>
  </si>
  <si>
    <t>O valor apresentado na simulação da aposentadoria é adicional ao valor do benefício do INSS;</t>
  </si>
  <si>
    <t>O valor da sua aposentadoria dependerá do montante da sua conta individual e da rentabilidade alcançada no período;</t>
  </si>
  <si>
    <t>Os valores obtidos nesta  simulação não representam promessa de rentabilidade ou garantia de nível de benefício e não geram qualquer direito futuro quanto ao seu recebimento;</t>
  </si>
  <si>
    <t>Sobre o valor da aposentadoria a ser recebido, haverá incidência de imposto de renda, conforme regime tributário escolhido quando da sua inscrição no Plano.</t>
  </si>
  <si>
    <t>Para a simulação do valor da sua aposentadoria mensal foi utilizada hipótese de rentabilidade real de 5,65% a.a.;</t>
  </si>
  <si>
    <t>pensão para dependentes nos seguintes percentuais:</t>
  </si>
  <si>
    <t xml:space="preserve">Valor da aposentadoria considerando a reversão em </t>
  </si>
</sst>
</file>

<file path=xl/styles.xml><?xml version="1.0" encoding="utf-8"?>
<styleSheet xmlns="http://schemas.openxmlformats.org/spreadsheetml/2006/main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%"/>
    <numFmt numFmtId="165" formatCode="_(&quot;R$&quot;* #,##0.00_);_(&quot;R$&quot;* \(#,##0.00\);_(&quot;R$&quot;* &quot;-&quot;??_);_(@_)"/>
    <numFmt numFmtId="166" formatCode="_(* #,##0.00_);_(* \(#,##0.00\);_(* &quot;-&quot;??_);_(@_)"/>
    <numFmt numFmtId="167" formatCode="0.00000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 tint="-0.249977111117893"/>
      <name val="Arial"/>
      <family val="2"/>
    </font>
    <font>
      <b/>
      <sz val="24"/>
      <color rgb="FF0070C0"/>
      <name val="Arial"/>
      <family val="2"/>
    </font>
    <font>
      <b/>
      <sz val="14"/>
      <name val="Arial"/>
      <family val="2"/>
    </font>
    <font>
      <b/>
      <sz val="20"/>
      <color rgb="FF002060"/>
      <name val="Arial"/>
      <family val="2"/>
    </font>
    <font>
      <sz val="20"/>
      <color rgb="FF002060"/>
      <name val="Arial"/>
      <family val="2"/>
    </font>
    <font>
      <sz val="12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C00000"/>
      <name val="Arial"/>
      <family val="2"/>
    </font>
    <font>
      <sz val="10"/>
      <name val="Arial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6"/>
      <color theme="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b/>
      <sz val="14"/>
      <color rgb="FF002060"/>
      <name val="Arial"/>
      <family val="2"/>
    </font>
    <font>
      <sz val="11"/>
      <color rgb="FF78A6DE"/>
      <name val="Calibri"/>
      <family val="2"/>
      <scheme val="minor"/>
    </font>
    <font>
      <b/>
      <sz val="20"/>
      <color theme="3" tint="-0.249977111117893"/>
      <name val="Arial"/>
      <family val="2"/>
    </font>
    <font>
      <b/>
      <sz val="16"/>
      <color rgb="FF5DD5FF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BB0C9"/>
        <bgColor indexed="64"/>
      </patternFill>
    </fill>
    <fill>
      <patternFill patternType="solid">
        <fgColor rgb="FF78A6DE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5DD5FF"/>
        <bgColor indexed="64"/>
      </patternFill>
    </fill>
    <fill>
      <patternFill patternType="solid">
        <fgColor rgb="FF00A1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0" fillId="3" borderId="0" xfId="0" applyFill="1"/>
    <xf numFmtId="0" fontId="0" fillId="5" borderId="0" xfId="0" applyFill="1"/>
    <xf numFmtId="17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5" fontId="11" fillId="3" borderId="1" xfId="2" applyNumberFormat="1" applyFont="1" applyFill="1" applyBorder="1" applyAlignment="1" applyProtection="1">
      <alignment vertical="center"/>
      <protection locked="0"/>
    </xf>
    <xf numFmtId="165" fontId="15" fillId="6" borderId="0" xfId="2" applyNumberFormat="1" applyFont="1" applyFill="1" applyBorder="1" applyAlignment="1" applyProtection="1">
      <alignment vertical="center"/>
    </xf>
    <xf numFmtId="10" fontId="11" fillId="3" borderId="1" xfId="3" applyNumberFormat="1" applyFont="1" applyFill="1" applyBorder="1" applyAlignment="1" applyProtection="1">
      <alignment vertical="center"/>
      <protection locked="0"/>
    </xf>
    <xf numFmtId="0" fontId="0" fillId="7" borderId="0" xfId="0" applyFill="1"/>
    <xf numFmtId="0" fontId="6" fillId="7" borderId="0" xfId="0" applyFont="1" applyFill="1"/>
    <xf numFmtId="165" fontId="14" fillId="7" borderId="0" xfId="2" applyNumberFormat="1" applyFont="1" applyFill="1"/>
    <xf numFmtId="0" fontId="0" fillId="10" borderId="0" xfId="0" applyFill="1"/>
    <xf numFmtId="0" fontId="10" fillId="2" borderId="1" xfId="0" applyFont="1" applyFill="1" applyBorder="1" applyAlignment="1">
      <alignment vertical="center"/>
    </xf>
    <xf numFmtId="166" fontId="10" fillId="11" borderId="1" xfId="1" applyNumberFormat="1" applyFont="1" applyFill="1" applyBorder="1" applyAlignment="1">
      <alignment horizontal="distributed" vertical="center" indent="1"/>
    </xf>
    <xf numFmtId="0" fontId="10" fillId="2" borderId="2" xfId="0" applyFont="1" applyFill="1" applyBorder="1" applyAlignment="1">
      <alignment vertical="center"/>
    </xf>
    <xf numFmtId="0" fontId="19" fillId="5" borderId="0" xfId="0" applyFont="1" applyFill="1"/>
    <xf numFmtId="10" fontId="19" fillId="5" borderId="0" xfId="0" applyNumberFormat="1" applyFont="1" applyFill="1"/>
    <xf numFmtId="10" fontId="0" fillId="5" borderId="0" xfId="0" applyNumberFormat="1" applyFill="1"/>
    <xf numFmtId="10" fontId="0" fillId="3" borderId="0" xfId="0" applyNumberFormat="1" applyFill="1"/>
    <xf numFmtId="0" fontId="20" fillId="3" borderId="0" xfId="0" applyFont="1" applyFill="1"/>
    <xf numFmtId="9" fontId="0" fillId="5" borderId="0" xfId="0" applyNumberFormat="1" applyFill="1" applyBorder="1" applyAlignment="1">
      <alignment horizontal="center"/>
    </xf>
    <xf numFmtId="0" fontId="0" fillId="5" borderId="0" xfId="0" applyFill="1" applyBorder="1"/>
    <xf numFmtId="167" fontId="0" fillId="5" borderId="0" xfId="0" applyNumberFormat="1" applyFill="1" applyBorder="1"/>
    <xf numFmtId="0" fontId="18" fillId="10" borderId="0" xfId="0" applyFont="1" applyFill="1" applyAlignment="1">
      <alignment horizontal="left" vertical="top" wrapText="1"/>
    </xf>
    <xf numFmtId="0" fontId="0" fillId="12" borderId="0" xfId="0" applyFill="1"/>
    <xf numFmtId="0" fontId="5" fillId="12" borderId="0" xfId="0" applyFont="1" applyFill="1"/>
    <xf numFmtId="0" fontId="6" fillId="12" borderId="0" xfId="0" applyFont="1" applyFill="1"/>
    <xf numFmtId="0" fontId="7" fillId="12" borderId="0" xfId="0" applyFont="1" applyFill="1"/>
    <xf numFmtId="0" fontId="8" fillId="12" borderId="0" xfId="0" applyFont="1" applyFill="1" applyBorder="1" applyAlignment="1">
      <alignment horizontal="center" vertical="center"/>
    </xf>
    <xf numFmtId="0" fontId="21" fillId="12" borderId="0" xfId="0" applyFont="1" applyFill="1" applyProtection="1"/>
    <xf numFmtId="0" fontId="10" fillId="12" borderId="0" xfId="0" applyFont="1" applyFill="1" applyBorder="1" applyAlignment="1">
      <alignment horizontal="left" vertical="center"/>
    </xf>
    <xf numFmtId="17" fontId="11" fillId="12" borderId="0" xfId="0" applyNumberFormat="1" applyFont="1" applyFill="1" applyBorder="1" applyAlignment="1">
      <alignment horizontal="center" vertical="center"/>
    </xf>
    <xf numFmtId="0" fontId="12" fillId="12" borderId="0" xfId="0" applyFont="1" applyFill="1"/>
    <xf numFmtId="0" fontId="11" fillId="12" borderId="0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vertical="center"/>
    </xf>
    <xf numFmtId="0" fontId="8" fillId="12" borderId="0" xfId="0" applyFont="1" applyFill="1" applyBorder="1" applyAlignment="1">
      <alignment vertical="center"/>
    </xf>
    <xf numFmtId="165" fontId="8" fillId="12" borderId="0" xfId="2" applyNumberFormat="1" applyFont="1" applyFill="1" applyBorder="1" applyAlignment="1">
      <alignment vertical="center"/>
    </xf>
    <xf numFmtId="0" fontId="10" fillId="12" borderId="1" xfId="0" applyFont="1" applyFill="1" applyBorder="1" applyAlignment="1">
      <alignment vertical="center"/>
    </xf>
    <xf numFmtId="0" fontId="11" fillId="12" borderId="0" xfId="0" applyFont="1" applyFill="1" applyBorder="1" applyAlignment="1">
      <alignment horizontal="center" vertical="center"/>
    </xf>
    <xf numFmtId="165" fontId="11" fillId="12" borderId="0" xfId="2" applyNumberFormat="1" applyFont="1" applyFill="1" applyBorder="1" applyAlignment="1">
      <alignment vertical="center"/>
    </xf>
    <xf numFmtId="10" fontId="11" fillId="12" borderId="0" xfId="3" applyNumberFormat="1" applyFont="1" applyFill="1" applyBorder="1" applyAlignment="1">
      <alignment vertical="center"/>
    </xf>
    <xf numFmtId="0" fontId="10" fillId="12" borderId="0" xfId="0" applyFont="1" applyFill="1" applyBorder="1" applyAlignment="1">
      <alignment vertical="center"/>
    </xf>
    <xf numFmtId="0" fontId="0" fillId="13" borderId="0" xfId="0" applyFill="1"/>
    <xf numFmtId="17" fontId="0" fillId="13" borderId="0" xfId="0" applyNumberFormat="1" applyFill="1" applyAlignment="1">
      <alignment horizontal="center"/>
    </xf>
    <xf numFmtId="0" fontId="6" fillId="13" borderId="0" xfId="0" applyFont="1" applyFill="1"/>
    <xf numFmtId="0" fontId="5" fillId="13" borderId="0" xfId="0" applyFont="1" applyFill="1" applyAlignment="1"/>
    <xf numFmtId="0" fontId="5" fillId="13" borderId="0" xfId="0" applyFont="1" applyFill="1" applyAlignment="1">
      <alignment horizontal="left"/>
    </xf>
    <xf numFmtId="0" fontId="9" fillId="13" borderId="0" xfId="0" applyFont="1" applyFill="1" applyAlignment="1">
      <alignment horizontal="left"/>
    </xf>
    <xf numFmtId="0" fontId="10" fillId="13" borderId="0" xfId="0" applyFont="1" applyFill="1"/>
    <xf numFmtId="0" fontId="5" fillId="13" borderId="0" xfId="0" applyFont="1" applyFill="1" applyAlignment="1">
      <alignment horizontal="center"/>
    </xf>
    <xf numFmtId="0" fontId="13" fillId="13" borderId="0" xfId="0" applyFont="1" applyFill="1"/>
    <xf numFmtId="164" fontId="5" fillId="13" borderId="0" xfId="3" applyNumberFormat="1" applyFont="1" applyFill="1" applyAlignment="1">
      <alignment horizontal="left"/>
    </xf>
    <xf numFmtId="0" fontId="21" fillId="13" borderId="0" xfId="0" applyFont="1" applyFill="1"/>
    <xf numFmtId="165" fontId="14" fillId="13" borderId="0" xfId="2" applyNumberFormat="1" applyFont="1" applyFill="1"/>
    <xf numFmtId="0" fontId="0" fillId="13" borderId="0" xfId="0" applyFill="1" applyBorder="1" applyAlignment="1">
      <alignment vertical="center"/>
    </xf>
    <xf numFmtId="0" fontId="10" fillId="13" borderId="0" xfId="0" applyFont="1" applyFill="1" applyBorder="1" applyAlignment="1">
      <alignment vertical="center"/>
    </xf>
    <xf numFmtId="0" fontId="15" fillId="13" borderId="0" xfId="0" applyFont="1" applyFill="1" applyBorder="1" applyAlignment="1" applyProtection="1">
      <alignment vertical="center"/>
    </xf>
    <xf numFmtId="165" fontId="14" fillId="13" borderId="0" xfId="2" applyNumberFormat="1" applyFont="1" applyFill="1" applyBorder="1" applyAlignment="1">
      <alignment vertical="center"/>
    </xf>
    <xf numFmtId="0" fontId="0" fillId="13" borderId="0" xfId="0" applyFill="1" applyProtection="1"/>
    <xf numFmtId="165" fontId="10" fillId="13" borderId="0" xfId="2" applyNumberFormat="1" applyFont="1" applyFill="1" applyBorder="1" applyAlignment="1">
      <alignment vertical="center"/>
    </xf>
    <xf numFmtId="164" fontId="14" fillId="13" borderId="0" xfId="3" applyNumberFormat="1" applyFont="1" applyFill="1" applyBorder="1" applyAlignment="1">
      <alignment vertical="center"/>
    </xf>
    <xf numFmtId="165" fontId="15" fillId="14" borderId="0" xfId="2" applyNumberFormat="1" applyFont="1" applyFill="1" applyBorder="1" applyAlignment="1" applyProtection="1">
      <alignment vertical="center"/>
    </xf>
    <xf numFmtId="165" fontId="11" fillId="3" borderId="1" xfId="1" applyNumberFormat="1" applyFont="1" applyFill="1" applyBorder="1" applyAlignment="1" applyProtection="1">
      <alignment vertical="center"/>
      <protection locked="0"/>
    </xf>
    <xf numFmtId="0" fontId="22" fillId="13" borderId="0" xfId="0" applyFont="1" applyFill="1"/>
    <xf numFmtId="10" fontId="11" fillId="12" borderId="1" xfId="3" applyNumberFormat="1" applyFont="1" applyFill="1" applyBorder="1" applyAlignment="1" applyProtection="1">
      <alignment vertical="center"/>
    </xf>
    <xf numFmtId="165" fontId="19" fillId="10" borderId="0" xfId="2" applyNumberFormat="1" applyFont="1" applyFill="1" applyBorder="1"/>
    <xf numFmtId="9" fontId="17" fillId="4" borderId="0" xfId="0" applyNumberFormat="1" applyFont="1" applyFill="1" applyBorder="1" applyAlignment="1">
      <alignment horizontal="right" vertical="center" wrapText="1"/>
    </xf>
    <xf numFmtId="9" fontId="5" fillId="4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0" xfId="0" applyFill="1" applyBorder="1"/>
    <xf numFmtId="43" fontId="10" fillId="11" borderId="1" xfId="1" applyNumberFormat="1" applyFont="1" applyFill="1" applyBorder="1" applyAlignment="1">
      <alignment horizontal="right" vertical="center"/>
    </xf>
    <xf numFmtId="43" fontId="10" fillId="11" borderId="1" xfId="1" applyNumberFormat="1" applyFont="1" applyFill="1" applyBorder="1" applyAlignment="1">
      <alignment horizontal="distributed" vertical="center" indent="1"/>
    </xf>
    <xf numFmtId="0" fontId="18" fillId="10" borderId="0" xfId="0" applyFont="1" applyFill="1" applyAlignment="1">
      <alignment horizontal="left" vertical="top" wrapText="1"/>
    </xf>
    <xf numFmtId="43" fontId="10" fillId="11" borderId="1" xfId="1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  <xf numFmtId="0" fontId="10" fillId="16" borderId="0" xfId="0" applyFont="1" applyFill="1" applyBorder="1" applyAlignment="1">
      <alignment horizontal="left" vertical="center"/>
    </xf>
    <xf numFmtId="0" fontId="10" fillId="12" borderId="1" xfId="0" applyFont="1" applyFill="1" applyBorder="1" applyAlignment="1">
      <alignment horizontal="left" vertical="center"/>
    </xf>
    <xf numFmtId="0" fontId="10" fillId="15" borderId="0" xfId="0" applyFont="1" applyFill="1" applyBorder="1" applyAlignment="1">
      <alignment horizontal="left" vertical="center"/>
    </xf>
    <xf numFmtId="0" fontId="10" fillId="8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0" fillId="10" borderId="0" xfId="0" applyFill="1" applyBorder="1" applyAlignment="1">
      <alignment horizontal="left"/>
    </xf>
    <xf numFmtId="0" fontId="24" fillId="10" borderId="0" xfId="0" applyFont="1" applyFill="1" applyAlignment="1">
      <alignment horizontal="left" vertical="top" wrapText="1"/>
    </xf>
    <xf numFmtId="9" fontId="5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right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mruColors>
      <color rgb="FF5DD5FF"/>
      <color rgb="FF78A6DE"/>
      <color rgb="FF9BB0C9"/>
      <color rgb="FF00A1DA"/>
      <color rgb="FFA4ADC0"/>
      <color rgb="FF7986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136070</xdr:colOff>
      <xdr:row>0</xdr:row>
      <xdr:rowOff>176894</xdr:rowOff>
    </xdr:from>
    <xdr:to>
      <xdr:col>2</xdr:col>
      <xdr:colOff>421822</xdr:colOff>
      <xdr:row>2</xdr:row>
      <xdr:rowOff>415823</xdr:rowOff>
    </xdr:to>
    <xdr:pic>
      <xdr:nvPicPr>
        <xdr:cNvPr id="2" name="Imagem 1" descr="LOGO_FAECES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9034" y="176894"/>
          <a:ext cx="870859" cy="826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315912</xdr:colOff>
      <xdr:row>31</xdr:row>
      <xdr:rowOff>47625</xdr:rowOff>
    </xdr:from>
    <xdr:to>
      <xdr:col>12</xdr:col>
      <xdr:colOff>531912</xdr:colOff>
      <xdr:row>32</xdr:row>
      <xdr:rowOff>41375</xdr:rowOff>
    </xdr:to>
    <xdr:sp macro="" textlink="">
      <xdr:nvSpPr>
        <xdr:cNvPr id="3" name="Elipse 2"/>
        <xdr:cNvSpPr>
          <a:spLocks noChangeAspect="1"/>
        </xdr:cNvSpPr>
      </xdr:nvSpPr>
      <xdr:spPr>
        <a:xfrm>
          <a:off x="9936162" y="7524750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35</xdr:row>
      <xdr:rowOff>57150</xdr:rowOff>
    </xdr:from>
    <xdr:to>
      <xdr:col>12</xdr:col>
      <xdr:colOff>531912</xdr:colOff>
      <xdr:row>36</xdr:row>
      <xdr:rowOff>50900</xdr:rowOff>
    </xdr:to>
    <xdr:sp macro="" textlink="">
      <xdr:nvSpPr>
        <xdr:cNvPr id="4" name="Elipse 3"/>
        <xdr:cNvSpPr>
          <a:spLocks noChangeAspect="1"/>
        </xdr:cNvSpPr>
      </xdr:nvSpPr>
      <xdr:spPr>
        <a:xfrm>
          <a:off x="9936162" y="8423275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39</xdr:row>
      <xdr:rowOff>41275</xdr:rowOff>
    </xdr:from>
    <xdr:to>
      <xdr:col>12</xdr:col>
      <xdr:colOff>531912</xdr:colOff>
      <xdr:row>40</xdr:row>
      <xdr:rowOff>35025</xdr:rowOff>
    </xdr:to>
    <xdr:sp macro="" textlink="">
      <xdr:nvSpPr>
        <xdr:cNvPr id="5" name="Elipse 4"/>
        <xdr:cNvSpPr>
          <a:spLocks noChangeAspect="1"/>
        </xdr:cNvSpPr>
      </xdr:nvSpPr>
      <xdr:spPr>
        <a:xfrm>
          <a:off x="9936162" y="9296400"/>
          <a:ext cx="216000" cy="216000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43</xdr:row>
      <xdr:rowOff>53071</xdr:rowOff>
    </xdr:from>
    <xdr:to>
      <xdr:col>12</xdr:col>
      <xdr:colOff>531912</xdr:colOff>
      <xdr:row>44</xdr:row>
      <xdr:rowOff>46820</xdr:rowOff>
    </xdr:to>
    <xdr:sp macro="" textlink="">
      <xdr:nvSpPr>
        <xdr:cNvPr id="6" name="Elipse 5"/>
        <xdr:cNvSpPr>
          <a:spLocks noChangeAspect="1"/>
        </xdr:cNvSpPr>
      </xdr:nvSpPr>
      <xdr:spPr>
        <a:xfrm>
          <a:off x="9908948" y="10285642"/>
          <a:ext cx="216000" cy="225071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315912</xdr:colOff>
      <xdr:row>48</xdr:row>
      <xdr:rowOff>58064</xdr:rowOff>
    </xdr:from>
    <xdr:to>
      <xdr:col>12</xdr:col>
      <xdr:colOff>531912</xdr:colOff>
      <xdr:row>49</xdr:row>
      <xdr:rowOff>51814</xdr:rowOff>
    </xdr:to>
    <xdr:sp macro="" textlink="">
      <xdr:nvSpPr>
        <xdr:cNvPr id="7" name="Elipse 6"/>
        <xdr:cNvSpPr>
          <a:spLocks noChangeAspect="1"/>
        </xdr:cNvSpPr>
      </xdr:nvSpPr>
      <xdr:spPr>
        <a:xfrm>
          <a:off x="9908948" y="11447243"/>
          <a:ext cx="216000" cy="225071"/>
        </a:xfrm>
        <a:prstGeom prst="ellipse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73"/>
  <sheetViews>
    <sheetView tabSelected="1" zoomScale="70" zoomScaleNormal="70" workbookViewId="0">
      <selection activeCell="G11" sqref="G11"/>
    </sheetView>
  </sheetViews>
  <sheetFormatPr defaultRowHeight="15"/>
  <cols>
    <col min="1" max="1" width="4.7109375" customWidth="1"/>
    <col min="2" max="2" width="8.85546875" customWidth="1"/>
    <col min="3" max="3" width="12.5703125" customWidth="1"/>
    <col min="4" max="4" width="19.140625" customWidth="1"/>
    <col min="5" max="5" width="17.7109375" customWidth="1"/>
    <col min="6" max="6" width="18.42578125" customWidth="1"/>
    <col min="7" max="7" width="20.28515625" customWidth="1"/>
    <col min="8" max="9" width="5.5703125" customWidth="1"/>
    <col min="10" max="10" width="5.85546875" customWidth="1"/>
    <col min="11" max="11" width="22.28515625" customWidth="1"/>
    <col min="12" max="12" width="5.85546875" customWidth="1"/>
    <col min="13" max="13" width="11" customWidth="1"/>
    <col min="14" max="14" width="5.5703125" customWidth="1"/>
    <col min="15" max="15" width="15.42578125" customWidth="1"/>
    <col min="16" max="16" width="18.140625" customWidth="1"/>
    <col min="17" max="17" width="15" customWidth="1"/>
    <col min="18" max="18" width="13.140625" customWidth="1"/>
    <col min="19" max="19" width="19.7109375" customWidth="1"/>
    <col min="20" max="20" width="0" hidden="1" customWidth="1"/>
    <col min="21" max="21" width="5.42578125" customWidth="1"/>
    <col min="22" max="22" width="5.85546875" customWidth="1"/>
    <col min="24" max="50" width="9.140625" style="76"/>
    <col min="51" max="55" width="9.140625" style="75"/>
  </cols>
  <sheetData>
    <row r="1" spans="1:2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"/>
      <c r="W1" s="7"/>
    </row>
    <row r="2" spans="1:23" ht="30.75" customHeight="1">
      <c r="A2" s="1"/>
      <c r="B2" s="2"/>
      <c r="C2" s="2"/>
      <c r="D2" s="81" t="s">
        <v>33</v>
      </c>
      <c r="E2" s="81"/>
      <c r="F2" s="81"/>
      <c r="G2" s="81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7"/>
      <c r="W2" s="7"/>
    </row>
    <row r="3" spans="1:23" ht="34.5" customHeight="1">
      <c r="A3" s="1"/>
      <c r="B3" s="4"/>
      <c r="C3" s="4"/>
      <c r="D3" s="82" t="s">
        <v>34</v>
      </c>
      <c r="E3" s="82"/>
      <c r="F3" s="82"/>
      <c r="G3" s="82"/>
      <c r="H3" s="5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7"/>
      <c r="W3" s="7"/>
    </row>
    <row r="4" spans="1:23" ht="25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7"/>
    </row>
    <row r="5" spans="1:23" ht="9.75" customHeight="1">
      <c r="A5" s="30"/>
      <c r="B5" s="30"/>
      <c r="C5" s="30"/>
      <c r="D5" s="31"/>
      <c r="E5" s="31"/>
      <c r="F5" s="31"/>
      <c r="G5" s="30"/>
      <c r="H5" s="3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7"/>
    </row>
    <row r="6" spans="1:23" ht="26.25">
      <c r="A6" s="30"/>
      <c r="B6" s="32" t="s">
        <v>20</v>
      </c>
      <c r="C6" s="33"/>
      <c r="D6" s="30"/>
      <c r="E6" s="30"/>
      <c r="F6" s="30"/>
      <c r="G6" s="30"/>
      <c r="H6" s="34"/>
      <c r="I6" s="50"/>
      <c r="J6" s="51" t="s">
        <v>21</v>
      </c>
      <c r="K6" s="49"/>
      <c r="L6" s="49"/>
      <c r="M6" s="49"/>
      <c r="N6" s="49"/>
      <c r="O6" s="49"/>
      <c r="P6" s="49"/>
      <c r="Q6" s="52"/>
      <c r="R6" s="52"/>
      <c r="S6" s="52"/>
      <c r="T6" s="49"/>
      <c r="U6" s="49"/>
      <c r="V6" s="49"/>
      <c r="W6" s="7"/>
    </row>
    <row r="7" spans="1:23" ht="9.9499999999999993" customHeight="1">
      <c r="A7" s="30"/>
      <c r="B7" s="32"/>
      <c r="C7" s="33"/>
      <c r="D7" s="30"/>
      <c r="E7" s="30"/>
      <c r="F7" s="30"/>
      <c r="G7" s="30"/>
      <c r="H7" s="34"/>
      <c r="I7" s="50"/>
      <c r="J7" s="53"/>
      <c r="K7" s="54"/>
      <c r="L7" s="54"/>
      <c r="M7" s="54"/>
      <c r="N7" s="54"/>
      <c r="O7" s="54"/>
      <c r="P7" s="54"/>
      <c r="Q7" s="52"/>
      <c r="R7" s="52"/>
      <c r="S7" s="52"/>
      <c r="T7" s="49"/>
      <c r="U7" s="49"/>
      <c r="V7" s="49"/>
      <c r="W7" s="7"/>
    </row>
    <row r="8" spans="1:23" ht="22.5" customHeight="1">
      <c r="A8" s="30"/>
      <c r="B8" s="35" t="s">
        <v>18</v>
      </c>
      <c r="C8" s="36"/>
      <c r="D8" s="36"/>
      <c r="E8" s="36"/>
      <c r="F8" s="36"/>
      <c r="G8" s="37"/>
      <c r="H8" s="34"/>
      <c r="I8" s="50"/>
      <c r="J8" s="55" t="s">
        <v>0</v>
      </c>
      <c r="K8" s="49"/>
      <c r="L8" s="56">
        <f>INT((DAYS360(G13,G11,0))/360)</f>
        <v>0</v>
      </c>
      <c r="M8" s="55" t="s">
        <v>1</v>
      </c>
      <c r="N8" s="56">
        <f>((DAYS360(G13,G11,0))/360-L8)*12</f>
        <v>0</v>
      </c>
      <c r="O8" s="55" t="s">
        <v>2</v>
      </c>
      <c r="P8" s="49"/>
      <c r="Q8" s="49"/>
      <c r="R8" s="49"/>
      <c r="S8" s="49"/>
      <c r="T8" s="49"/>
      <c r="U8" s="49"/>
      <c r="V8" s="49"/>
      <c r="W8" s="7"/>
    </row>
    <row r="9" spans="1:23" ht="25.5" hidden="1" customHeight="1">
      <c r="A9" s="30"/>
      <c r="B9" s="35" t="s">
        <v>19</v>
      </c>
      <c r="C9" s="38"/>
      <c r="D9" s="30"/>
      <c r="E9" s="30"/>
      <c r="F9" s="30"/>
      <c r="G9" s="30"/>
      <c r="H9" s="30"/>
      <c r="I9" s="57"/>
      <c r="J9" s="55"/>
      <c r="K9" s="49"/>
      <c r="L9" s="49"/>
      <c r="M9" s="49"/>
      <c r="N9" s="49"/>
      <c r="O9" s="58">
        <v>4.5906346658710628E-3</v>
      </c>
      <c r="P9" s="55"/>
      <c r="Q9" s="70">
        <f>(DAYS360(G13,G11,0))/360</f>
        <v>0</v>
      </c>
      <c r="R9" s="55"/>
      <c r="S9" s="49"/>
      <c r="T9" s="49"/>
      <c r="U9" s="49"/>
      <c r="V9" s="49"/>
      <c r="W9" s="7"/>
    </row>
    <row r="10" spans="1:23" ht="20.25" customHeight="1">
      <c r="A10" s="30"/>
      <c r="B10" s="35" t="s">
        <v>19</v>
      </c>
      <c r="C10" s="36"/>
      <c r="D10" s="36"/>
      <c r="E10" s="36"/>
      <c r="F10" s="36"/>
      <c r="G10" s="39"/>
      <c r="H10" s="39"/>
      <c r="I10" s="57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7"/>
    </row>
    <row r="11" spans="1:23" ht="30.75" customHeight="1">
      <c r="A11" s="30"/>
      <c r="B11" s="84" t="s">
        <v>22</v>
      </c>
      <c r="C11" s="84"/>
      <c r="D11" s="84"/>
      <c r="E11" s="40"/>
      <c r="F11" s="40"/>
      <c r="G11" s="9"/>
      <c r="H11" s="41"/>
      <c r="I11" s="57"/>
      <c r="J11" s="59" t="s">
        <v>3</v>
      </c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7"/>
    </row>
    <row r="12" spans="1:23" ht="12" customHeight="1">
      <c r="A12" s="30"/>
      <c r="B12" s="30"/>
      <c r="C12" s="30"/>
      <c r="D12" s="30"/>
      <c r="E12" s="30"/>
      <c r="F12" s="30"/>
      <c r="G12" s="30"/>
      <c r="H12" s="42"/>
      <c r="I12" s="57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7"/>
    </row>
    <row r="13" spans="1:23" ht="23.1" customHeight="1">
      <c r="A13" s="30"/>
      <c r="B13" s="84" t="s">
        <v>23</v>
      </c>
      <c r="C13" s="84"/>
      <c r="D13" s="84"/>
      <c r="E13" s="84"/>
      <c r="F13" s="84"/>
      <c r="G13" s="9"/>
      <c r="H13" s="43"/>
      <c r="I13" s="60"/>
      <c r="J13" s="85" t="s">
        <v>29</v>
      </c>
      <c r="K13" s="85"/>
      <c r="L13" s="85"/>
      <c r="M13" s="85"/>
      <c r="N13" s="85"/>
      <c r="O13" s="85"/>
      <c r="P13" s="85"/>
      <c r="Q13" s="85"/>
      <c r="R13" s="85"/>
      <c r="S13" s="68">
        <f>ROUND(G17*G21,2)</f>
        <v>0</v>
      </c>
      <c r="T13" s="49"/>
      <c r="U13" s="49"/>
      <c r="V13" s="49"/>
      <c r="W13" s="7"/>
    </row>
    <row r="14" spans="1:23" ht="12" customHeight="1">
      <c r="A14" s="30"/>
      <c r="B14" s="30"/>
      <c r="C14" s="30"/>
      <c r="D14" s="30"/>
      <c r="E14" s="30"/>
      <c r="F14" s="30"/>
      <c r="G14" s="30"/>
      <c r="H14" s="43"/>
      <c r="I14" s="60"/>
      <c r="J14" s="61"/>
      <c r="K14" s="61"/>
      <c r="L14" s="62"/>
      <c r="M14" s="61"/>
      <c r="N14" s="61"/>
      <c r="O14" s="61"/>
      <c r="P14" s="61"/>
      <c r="Q14" s="61"/>
      <c r="R14" s="61"/>
      <c r="S14" s="63"/>
      <c r="T14" s="49"/>
      <c r="U14" s="49"/>
      <c r="V14" s="49"/>
      <c r="W14" s="7"/>
    </row>
    <row r="15" spans="1:23" ht="23.1" customHeight="1">
      <c r="A15" s="30"/>
      <c r="B15" s="44" t="s">
        <v>4</v>
      </c>
      <c r="C15" s="44"/>
      <c r="D15" s="44"/>
      <c r="E15" s="40"/>
      <c r="F15" s="40"/>
      <c r="G15" s="10"/>
      <c r="H15" s="42"/>
      <c r="I15" s="49"/>
      <c r="J15" s="85" t="s">
        <v>28</v>
      </c>
      <c r="K15" s="85"/>
      <c r="L15" s="85"/>
      <c r="M15" s="85"/>
      <c r="N15" s="85"/>
      <c r="O15" s="85"/>
      <c r="P15" s="85"/>
      <c r="Q15" s="85"/>
      <c r="R15" s="85"/>
      <c r="S15" s="68">
        <f>'Ben.Risco + Adim.'!E9*G17</f>
        <v>0</v>
      </c>
      <c r="T15" s="49"/>
      <c r="U15" s="49"/>
      <c r="V15" s="49"/>
      <c r="W15" s="7"/>
    </row>
    <row r="16" spans="1:23" ht="12" customHeight="1">
      <c r="A16" s="30"/>
      <c r="B16" s="36"/>
      <c r="C16" s="36"/>
      <c r="D16" s="36"/>
      <c r="E16" s="36"/>
      <c r="F16" s="36"/>
      <c r="G16" s="45"/>
      <c r="H16" s="42"/>
      <c r="I16" s="49"/>
      <c r="J16" s="61"/>
      <c r="K16" s="61"/>
      <c r="L16" s="62"/>
      <c r="M16" s="64"/>
      <c r="N16" s="61"/>
      <c r="O16" s="61"/>
      <c r="P16" s="61"/>
      <c r="Q16" s="61"/>
      <c r="R16" s="61"/>
      <c r="S16" s="63"/>
      <c r="T16" s="49"/>
      <c r="U16" s="49"/>
      <c r="V16" s="49"/>
      <c r="W16" s="7"/>
    </row>
    <row r="17" spans="1:23" ht="23.1" customHeight="1">
      <c r="A17" s="30"/>
      <c r="B17" s="84" t="s">
        <v>24</v>
      </c>
      <c r="C17" s="84"/>
      <c r="D17" s="84"/>
      <c r="E17" s="40"/>
      <c r="F17" s="40"/>
      <c r="G17" s="11"/>
      <c r="H17" s="42"/>
      <c r="I17" s="49"/>
      <c r="J17" s="85" t="s">
        <v>27</v>
      </c>
      <c r="K17" s="85"/>
      <c r="L17" s="85"/>
      <c r="M17" s="85"/>
      <c r="N17" s="85"/>
      <c r="O17" s="85"/>
      <c r="P17" s="85"/>
      <c r="Q17" s="85"/>
      <c r="R17" s="85"/>
      <c r="S17" s="12">
        <f>S13+S15</f>
        <v>0</v>
      </c>
      <c r="T17" s="49"/>
      <c r="U17" s="49"/>
      <c r="V17" s="49"/>
      <c r="W17" s="7"/>
    </row>
    <row r="18" spans="1:23" ht="12" customHeight="1">
      <c r="A18" s="30"/>
      <c r="B18" s="36"/>
      <c r="C18" s="36"/>
      <c r="D18" s="36"/>
      <c r="E18" s="36"/>
      <c r="F18" s="36"/>
      <c r="G18" s="46"/>
      <c r="H18" s="42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65"/>
      <c r="T18" s="49"/>
      <c r="U18" s="49"/>
      <c r="V18" s="49"/>
      <c r="W18" s="7"/>
    </row>
    <row r="19" spans="1:23" ht="23.1" customHeight="1">
      <c r="A19" s="30"/>
      <c r="B19" s="40" t="s">
        <v>35</v>
      </c>
      <c r="C19" s="40"/>
      <c r="D19" s="40"/>
      <c r="E19" s="40"/>
      <c r="F19" s="40"/>
      <c r="G19" s="71">
        <v>5.6500000000000002E-2</v>
      </c>
      <c r="H19" s="42"/>
      <c r="I19" s="49"/>
      <c r="J19" s="83" t="s">
        <v>30</v>
      </c>
      <c r="K19" s="83"/>
      <c r="L19" s="83"/>
      <c r="M19" s="83"/>
      <c r="N19" s="83"/>
      <c r="O19" s="83"/>
      <c r="P19" s="83"/>
      <c r="Q19" s="83"/>
      <c r="R19" s="83"/>
      <c r="S19" s="68">
        <f>+MIN(S13,7%*G17)</f>
        <v>0</v>
      </c>
      <c r="T19" s="49"/>
      <c r="U19" s="49"/>
      <c r="V19" s="49"/>
      <c r="W19" s="7"/>
    </row>
    <row r="20" spans="1:23" ht="12" customHeight="1">
      <c r="A20" s="30"/>
      <c r="B20" s="36"/>
      <c r="C20" s="36"/>
      <c r="D20" s="36"/>
      <c r="E20" s="36"/>
      <c r="F20" s="36"/>
      <c r="G20" s="47"/>
      <c r="H20" s="42"/>
      <c r="I20" s="49"/>
      <c r="J20" s="61"/>
      <c r="K20" s="62"/>
      <c r="L20" s="66"/>
      <c r="M20" s="64"/>
      <c r="N20" s="61"/>
      <c r="O20" s="61"/>
      <c r="P20" s="61"/>
      <c r="Q20" s="61"/>
      <c r="R20" s="61"/>
      <c r="S20" s="63"/>
      <c r="T20" s="49"/>
      <c r="U20" s="49"/>
      <c r="V20" s="49"/>
      <c r="W20" s="7"/>
    </row>
    <row r="21" spans="1:23" ht="23.1" customHeight="1">
      <c r="A21" s="30"/>
      <c r="B21" s="44" t="s">
        <v>25</v>
      </c>
      <c r="C21" s="44"/>
      <c r="D21" s="44"/>
      <c r="E21" s="44"/>
      <c r="F21" s="44"/>
      <c r="G21" s="13"/>
      <c r="H21" s="42"/>
      <c r="I21" s="49"/>
      <c r="J21" s="83" t="s">
        <v>32</v>
      </c>
      <c r="K21" s="83"/>
      <c r="L21" s="83"/>
      <c r="M21" s="83"/>
      <c r="N21" s="83"/>
      <c r="O21" s="83"/>
      <c r="P21" s="83"/>
      <c r="Q21" s="83"/>
      <c r="R21" s="83"/>
      <c r="S21" s="68">
        <f>'Ben.Risco + Adim.'!E10*G17</f>
        <v>0</v>
      </c>
      <c r="T21" s="49"/>
      <c r="U21" s="49"/>
      <c r="V21" s="49"/>
      <c r="W21" s="7"/>
    </row>
    <row r="22" spans="1:23" ht="12" customHeight="1">
      <c r="A22" s="30"/>
      <c r="B22" s="48"/>
      <c r="C22" s="48"/>
      <c r="D22" s="48"/>
      <c r="E22" s="48"/>
      <c r="F22" s="48"/>
      <c r="G22" s="47"/>
      <c r="H22" s="42"/>
      <c r="I22" s="49"/>
      <c r="J22" s="61"/>
      <c r="K22" s="62"/>
      <c r="L22" s="62"/>
      <c r="M22" s="64"/>
      <c r="N22" s="67"/>
      <c r="O22" s="61"/>
      <c r="P22" s="61"/>
      <c r="Q22" s="61"/>
      <c r="R22" s="61"/>
      <c r="S22" s="63"/>
      <c r="T22" s="49"/>
      <c r="U22" s="49"/>
      <c r="V22" s="49"/>
      <c r="W22" s="7"/>
    </row>
    <row r="23" spans="1:23" ht="23.1" customHeight="1">
      <c r="A23" s="30"/>
      <c r="B23" s="44" t="s">
        <v>26</v>
      </c>
      <c r="C23" s="44"/>
      <c r="D23" s="44"/>
      <c r="E23" s="44"/>
      <c r="F23" s="44"/>
      <c r="G23" s="69"/>
      <c r="H23" s="42"/>
      <c r="I23" s="49"/>
      <c r="J23" s="83" t="s">
        <v>31</v>
      </c>
      <c r="K23" s="83"/>
      <c r="L23" s="83"/>
      <c r="M23" s="83"/>
      <c r="N23" s="83"/>
      <c r="O23" s="83"/>
      <c r="P23" s="83"/>
      <c r="Q23" s="83"/>
      <c r="R23" s="83"/>
      <c r="S23" s="12">
        <f>+S19+S21</f>
        <v>0</v>
      </c>
      <c r="T23" s="49"/>
      <c r="U23" s="49"/>
      <c r="V23" s="49"/>
      <c r="W23" s="7"/>
    </row>
    <row r="24" spans="1:23" ht="18">
      <c r="A24" s="30"/>
      <c r="B24" s="48"/>
      <c r="C24" s="48"/>
      <c r="D24" s="48"/>
      <c r="E24" s="48"/>
      <c r="F24" s="48"/>
      <c r="G24" s="47"/>
      <c r="H24" s="42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7"/>
    </row>
    <row r="25" spans="1:23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7"/>
    </row>
    <row r="26" spans="1:23" ht="26.25">
      <c r="A26" s="14"/>
      <c r="B26" s="15" t="s">
        <v>36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7"/>
    </row>
    <row r="27" spans="1:23">
      <c r="A27" s="14"/>
      <c r="B27" s="14"/>
      <c r="C27" s="14"/>
      <c r="D27" s="14"/>
      <c r="E27" s="14"/>
      <c r="F27" s="14"/>
      <c r="G27" s="14"/>
      <c r="H27" s="14"/>
      <c r="I27" s="16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</row>
    <row r="28" spans="1:23" ht="18" customHeight="1">
      <c r="A28" s="14"/>
      <c r="B28" s="86" t="s">
        <v>5</v>
      </c>
      <c r="C28" s="86"/>
      <c r="D28" s="87" t="s">
        <v>37</v>
      </c>
      <c r="E28" s="87"/>
      <c r="F28" s="87"/>
      <c r="G28" s="87"/>
      <c r="H28" s="87"/>
      <c r="I28" s="87"/>
      <c r="J28" s="87"/>
      <c r="K28" s="87"/>
      <c r="L28" s="14"/>
      <c r="M28" s="17"/>
      <c r="N28" s="17"/>
      <c r="O28" s="17"/>
      <c r="P28" s="17"/>
      <c r="Q28" s="17"/>
      <c r="R28" s="17"/>
      <c r="S28" s="17"/>
      <c r="T28" s="17"/>
      <c r="U28" s="17"/>
      <c r="V28" s="14"/>
      <c r="W28" s="7"/>
    </row>
    <row r="29" spans="1:23" ht="21" customHeight="1">
      <c r="A29" s="14"/>
      <c r="B29" s="86"/>
      <c r="C29" s="86"/>
      <c r="D29" s="90" t="s">
        <v>45</v>
      </c>
      <c r="E29" s="90"/>
      <c r="F29" s="90"/>
      <c r="G29" s="90"/>
      <c r="H29" s="90"/>
      <c r="I29" s="90"/>
      <c r="J29" s="90"/>
      <c r="K29" s="90"/>
      <c r="L29" s="14"/>
      <c r="M29" s="17"/>
      <c r="N29" s="89" t="s">
        <v>38</v>
      </c>
      <c r="O29" s="89"/>
      <c r="P29" s="89"/>
      <c r="Q29" s="89"/>
      <c r="R29" s="89"/>
      <c r="S29" s="17"/>
      <c r="T29" s="17"/>
      <c r="U29" s="17"/>
      <c r="V29" s="14"/>
      <c r="W29" s="7"/>
    </row>
    <row r="30" spans="1:23" ht="19.5" customHeight="1">
      <c r="A30" s="14"/>
      <c r="B30" s="86"/>
      <c r="C30" s="86"/>
      <c r="D30" s="92" t="s">
        <v>44</v>
      </c>
      <c r="E30" s="92"/>
      <c r="F30" s="92"/>
      <c r="G30" s="92"/>
      <c r="H30" s="92"/>
      <c r="I30" s="92"/>
      <c r="J30" s="92"/>
      <c r="K30" s="92"/>
      <c r="L30" s="14"/>
      <c r="M30" s="17"/>
      <c r="N30" s="89"/>
      <c r="O30" s="89"/>
      <c r="P30" s="89"/>
      <c r="Q30" s="89"/>
      <c r="R30" s="89"/>
      <c r="S30" s="17"/>
      <c r="T30" s="17"/>
      <c r="U30" s="17"/>
      <c r="V30" s="14"/>
      <c r="W30" s="7"/>
    </row>
    <row r="31" spans="1:23" ht="24.75" customHeight="1">
      <c r="A31" s="14"/>
      <c r="B31" s="86"/>
      <c r="C31" s="86"/>
      <c r="D31" s="74">
        <v>0.6</v>
      </c>
      <c r="E31" s="74">
        <v>0.7</v>
      </c>
      <c r="F31" s="74">
        <v>0.8</v>
      </c>
      <c r="G31" s="74">
        <v>0.9</v>
      </c>
      <c r="H31" s="91">
        <v>1</v>
      </c>
      <c r="I31" s="91"/>
      <c r="J31" s="91"/>
      <c r="K31" s="73" t="s">
        <v>6</v>
      </c>
      <c r="L31" s="14"/>
      <c r="M31" s="17"/>
      <c r="N31" s="29"/>
      <c r="O31" s="29"/>
      <c r="P31" s="29"/>
      <c r="Q31" s="29"/>
      <c r="R31" s="29"/>
      <c r="S31" s="88"/>
      <c r="T31" s="88"/>
      <c r="U31" s="72"/>
      <c r="V31" s="14"/>
      <c r="W31" s="7"/>
    </row>
    <row r="32" spans="1:23" ht="18" customHeight="1">
      <c r="A32" s="14"/>
      <c r="B32" s="18">
        <v>50</v>
      </c>
      <c r="C32" s="18" t="s">
        <v>7</v>
      </c>
      <c r="D32" s="77" t="e">
        <f>(-(FV($O$9,(B32-$Q$9)*12,($S$13+$S$19)))+$G$23*(1+$O$9)^((B32-$Q$9)*12))/(13*VLOOKUP(B32, 'Ben.Risco + Adim.'!$A$21:$M$46,($G$15-1)*6+2))</f>
        <v>#VALUE!</v>
      </c>
      <c r="E32" s="78" t="e">
        <f>(-(FV($O$9,(B32-$Q$9)*12,($S$13+$S$19)))+$G$23*(1+$O$9)^((B32-$Q$9)*12))/(13*VLOOKUP(B32, 'Ben.Risco + Adim.'!$A$21:$M$46,($G$15-1)*6+3))</f>
        <v>#VALUE!</v>
      </c>
      <c r="F32" s="78" t="e">
        <f>(-(FV($O$9,(B32-$Q$9)*12,($S$13+$S$19)))+$G$23*(1+$O$9)^((B32-$Q$9)*12))/(13*VLOOKUP(B32, 'Ben.Risco + Adim.'!$A$21:$M$46,($G$15-1)*6+4))</f>
        <v>#VALUE!</v>
      </c>
      <c r="G32" s="78" t="e">
        <f>(-(FV($O$9,(B32-$Q$9)*12,($S$13+$S$19)))+$G$23*(1+$O$9)^((B32-$Q$9)*12))/(13*VLOOKUP(B32, 'Ben.Risco + Adim.'!$A$21:$M$46,($G$15-1)*6+5))</f>
        <v>#VALUE!</v>
      </c>
      <c r="H32" s="80" t="e">
        <f>(-(FV($O$9,(B32-$Q$9)*12,($S$13+$S$19)))+$G$23*(1+$O$9)^((B32-$Q$9)*12))/(13*VLOOKUP(B32, 'Ben.Risco + Adim.'!$A$21:$M$46,($G$15-1)*6+6))</f>
        <v>#VALUE!</v>
      </c>
      <c r="I32" s="80"/>
      <c r="J32" s="80"/>
      <c r="K32" s="19">
        <f>(-(FV($O$9,(B32-$Q$9)*12,($S$13+$S$19)))+$G$23*(1+$O$9)^((B32-$Q$9)*12))/(13*VLOOKUP(B32, 'Ben.Risco + Adim.'!$A$21:$M$46,($G$15-1)*6+7))</f>
        <v>0</v>
      </c>
      <c r="L32" s="14"/>
      <c r="M32" s="17"/>
      <c r="N32" s="79" t="s">
        <v>43</v>
      </c>
      <c r="O32" s="79"/>
      <c r="P32" s="79"/>
      <c r="Q32" s="79"/>
      <c r="R32" s="79"/>
      <c r="S32" s="79"/>
      <c r="T32" s="17"/>
      <c r="U32" s="17"/>
      <c r="V32" s="14"/>
      <c r="W32" s="7"/>
    </row>
    <row r="33" spans="1:23" ht="18" customHeight="1">
      <c r="A33" s="14"/>
      <c r="B33" s="20">
        <v>51</v>
      </c>
      <c r="C33" s="20" t="s">
        <v>7</v>
      </c>
      <c r="D33" s="77" t="e">
        <f>(-(FV($O$9,(B33-$Q$9)*12,($S$13+$S$19)))+$G$23*(1+$O$9)^((B33-$Q$9)*12))/(13*VLOOKUP(B33, 'Ben.Risco + Adim.'!$A$21:$M$46,($G$15-1)*6+2))</f>
        <v>#VALUE!</v>
      </c>
      <c r="E33" s="78" t="e">
        <f>(-(FV($O$9,(B33-$Q$9)*12,($S$13+$S$19)))+$G$23*(1+$O$9)^((B33-$Q$9)*12))/(13*VLOOKUP(B33, 'Ben.Risco + Adim.'!$A$21:$M$46,($G$15-1)*6+3))</f>
        <v>#VALUE!</v>
      </c>
      <c r="F33" s="78" t="e">
        <f>(-(FV($O$9,(B33-$Q$9)*12,($S$13+$S$19)))+$G$23*(1+$O$9)^((B33-$Q$9)*12))/(13*VLOOKUP(B33, 'Ben.Risco + Adim.'!$A$21:$M$46,($G$15-1)*6+4))</f>
        <v>#VALUE!</v>
      </c>
      <c r="G33" s="78" t="e">
        <f>(-(FV($O$9,(B33-$Q$9)*12,($S$13+$S$19)))+$G$23*(1+$O$9)^((B33-$Q$9)*12))/(13*VLOOKUP(B33, 'Ben.Risco + Adim.'!$A$21:$M$46,($G$15-1)*6+5))</f>
        <v>#VALUE!</v>
      </c>
      <c r="H33" s="80" t="e">
        <f>(-(FV($O$9,(B33-$Q$9)*12,($S$13+$S$19)))+$G$23*(1+$O$9)^((B33-$Q$9)*12))/(13*VLOOKUP(B33, 'Ben.Risco + Adim.'!$A$21:$M$46,($G$15-1)*6+6))</f>
        <v>#VALUE!</v>
      </c>
      <c r="I33" s="80"/>
      <c r="J33" s="80"/>
      <c r="K33" s="19">
        <f>(-(FV($O$9,(B33-$Q$9)*12,($S$13+$S$19)))+$G$23*(1+$O$9)^((B33-$Q$9)*12))/(13*VLOOKUP(B33, 'Ben.Risco + Adim.'!$A$21:$M$46,($G$15-1)*6+7))</f>
        <v>0</v>
      </c>
      <c r="L33" s="14"/>
      <c r="M33" s="17"/>
      <c r="N33" s="79"/>
      <c r="O33" s="79"/>
      <c r="P33" s="79"/>
      <c r="Q33" s="79"/>
      <c r="R33" s="79"/>
      <c r="S33" s="79"/>
      <c r="T33" s="17"/>
      <c r="U33" s="17"/>
      <c r="V33" s="14"/>
      <c r="W33" s="7"/>
    </row>
    <row r="34" spans="1:23" ht="18" customHeight="1">
      <c r="A34" s="14"/>
      <c r="B34" s="20">
        <v>52</v>
      </c>
      <c r="C34" s="20" t="s">
        <v>7</v>
      </c>
      <c r="D34" s="77" t="e">
        <f>(-(FV($O$9,(B34-$Q$9)*12,($S$13+$S$19)))+$G$23*(1+$O$9)^((B34-$Q$9)*12))/(13*VLOOKUP(B34, 'Ben.Risco + Adim.'!$A$21:$M$46,($G$15-1)*6+2))</f>
        <v>#VALUE!</v>
      </c>
      <c r="E34" s="78" t="e">
        <f>(-(FV($O$9,(B34-$Q$9)*12,($S$13+$S$19)))+$G$23*(1+$O$9)^((B34-$Q$9)*12))/(13*VLOOKUP(B34, 'Ben.Risco + Adim.'!$A$21:$M$46,($G$15-1)*6+3))</f>
        <v>#VALUE!</v>
      </c>
      <c r="F34" s="78" t="e">
        <f>(-(FV($O$9,(B34-$Q$9)*12,($S$13+$S$19)))+$G$23*(1+$O$9)^((B34-$Q$9)*12))/(13*VLOOKUP(B34, 'Ben.Risco + Adim.'!$A$21:$M$46,($G$15-1)*6+4))</f>
        <v>#VALUE!</v>
      </c>
      <c r="G34" s="78" t="e">
        <f>(-(FV($O$9,(B34-$Q$9)*12,($S$13+$S$19)))+$G$23*(1+$O$9)^((B34-$Q$9)*12))/(13*VLOOKUP(B34, 'Ben.Risco + Adim.'!$A$21:$M$46,($G$15-1)*6+5))</f>
        <v>#VALUE!</v>
      </c>
      <c r="H34" s="80" t="e">
        <f>(-(FV($O$9,(B34-$Q$9)*12,($S$13+$S$19)))+$G$23*(1+$O$9)^((B34-$Q$9)*12))/(13*VLOOKUP(B34, 'Ben.Risco + Adim.'!$A$21:$M$46,($G$15-1)*6+6))</f>
        <v>#VALUE!</v>
      </c>
      <c r="I34" s="80"/>
      <c r="J34" s="80"/>
      <c r="K34" s="19">
        <f>(-(FV($O$9,(B34-$Q$9)*12,($S$13+$S$19)))+$G$23*(1+$O$9)^((B34-$Q$9)*12))/(13*VLOOKUP(B34, 'Ben.Risco + Adim.'!$A$21:$M$46,($G$15-1)*6+7))</f>
        <v>0</v>
      </c>
      <c r="L34" s="14"/>
      <c r="M34" s="17"/>
      <c r="N34" s="79"/>
      <c r="O34" s="79"/>
      <c r="P34" s="79"/>
      <c r="Q34" s="79"/>
      <c r="R34" s="79"/>
      <c r="S34" s="79"/>
      <c r="T34" s="17"/>
      <c r="U34" s="17"/>
      <c r="V34" s="14"/>
      <c r="W34" s="7"/>
    </row>
    <row r="35" spans="1:23" ht="18" customHeight="1">
      <c r="A35" s="14"/>
      <c r="B35" s="20">
        <v>53</v>
      </c>
      <c r="C35" s="20" t="s">
        <v>7</v>
      </c>
      <c r="D35" s="77" t="e">
        <f>(-(FV($O$9,(B35-$Q$9)*12,($S$13+$S$19)))+$G$23*(1+$O$9)^((B35-$Q$9)*12))/(13*VLOOKUP(B35, 'Ben.Risco + Adim.'!$A$21:$M$46,($G$15-1)*6+2))</f>
        <v>#VALUE!</v>
      </c>
      <c r="E35" s="78" t="e">
        <f>(-(FV($O$9,(B35-$Q$9)*12,($S$13+$S$19)))+$G$23*(1+$O$9)^((B35-$Q$9)*12))/(13*VLOOKUP(B35, 'Ben.Risco + Adim.'!$A$21:$M$46,($G$15-1)*6+3))</f>
        <v>#VALUE!</v>
      </c>
      <c r="F35" s="78" t="e">
        <f>(-(FV($O$9,(B35-$Q$9)*12,($S$13+$S$19)))+$G$23*(1+$O$9)^((B35-$Q$9)*12))/(13*VLOOKUP(B35, 'Ben.Risco + Adim.'!$A$21:$M$46,($G$15-1)*6+4))</f>
        <v>#VALUE!</v>
      </c>
      <c r="G35" s="78" t="e">
        <f>(-(FV($O$9,(B35-$Q$9)*12,($S$13+$S$19)))+$G$23*(1+$O$9)^((B35-$Q$9)*12))/(13*VLOOKUP(B35, 'Ben.Risco + Adim.'!$A$21:$M$46,($G$15-1)*6+5))</f>
        <v>#VALUE!</v>
      </c>
      <c r="H35" s="80" t="e">
        <f>(-(FV($O$9,(B35-$Q$9)*12,($S$13+$S$19)))+$G$23*(1+$O$9)^((B35-$Q$9)*12))/(13*VLOOKUP(B35, 'Ben.Risco + Adim.'!$A$21:$M$46,($G$15-1)*6+6))</f>
        <v>#VALUE!</v>
      </c>
      <c r="I35" s="80"/>
      <c r="J35" s="80"/>
      <c r="K35" s="19">
        <f>(-(FV($O$9,(B35-$Q$9)*12,($S$13+$S$19)))+$G$23*(1+$O$9)^((B35-$Q$9)*12))/(13*VLOOKUP(B35, 'Ben.Risco + Adim.'!$A$21:$M$46,($G$15-1)*6+7))</f>
        <v>0</v>
      </c>
      <c r="L35" s="14"/>
      <c r="M35" s="17"/>
      <c r="N35" s="29"/>
      <c r="O35" s="29"/>
      <c r="P35" s="29"/>
      <c r="Q35" s="29"/>
      <c r="R35" s="29"/>
      <c r="S35" s="29"/>
      <c r="T35" s="17"/>
      <c r="U35" s="17"/>
      <c r="V35" s="14"/>
      <c r="W35" s="7"/>
    </row>
    <row r="36" spans="1:23" ht="18" customHeight="1">
      <c r="A36" s="14"/>
      <c r="B36" s="20">
        <v>54</v>
      </c>
      <c r="C36" s="20" t="s">
        <v>7</v>
      </c>
      <c r="D36" s="77" t="e">
        <f>(-(FV($O$9,(B36-$Q$9)*12,($S$13+$S$19)))+$G$23*(1+$O$9)^((B36-$Q$9)*12))/(13*VLOOKUP(B36, 'Ben.Risco + Adim.'!$A$21:$M$46,($G$15-1)*6+2))</f>
        <v>#VALUE!</v>
      </c>
      <c r="E36" s="78" t="e">
        <f>(-(FV($O$9,(B36-$Q$9)*12,($S$13+$S$19)))+$G$23*(1+$O$9)^((B36-$Q$9)*12))/(13*VLOOKUP(B36, 'Ben.Risco + Adim.'!$A$21:$M$46,($G$15-1)*6+3))</f>
        <v>#VALUE!</v>
      </c>
      <c r="F36" s="78" t="e">
        <f>(-(FV($O$9,(B36-$Q$9)*12,($S$13+$S$19)))+$G$23*(1+$O$9)^((B36-$Q$9)*12))/(13*VLOOKUP(B36, 'Ben.Risco + Adim.'!$A$21:$M$46,($G$15-1)*6+4))</f>
        <v>#VALUE!</v>
      </c>
      <c r="G36" s="78" t="e">
        <f>(-(FV($O$9,(B36-$Q$9)*12,($S$13+$S$19)))+$G$23*(1+$O$9)^((B36-$Q$9)*12))/(13*VLOOKUP(B36, 'Ben.Risco + Adim.'!$A$21:$M$46,($G$15-1)*6+5))</f>
        <v>#VALUE!</v>
      </c>
      <c r="H36" s="80" t="e">
        <f>(-(FV($O$9,(B36-$Q$9)*12,($S$13+$S$19)))+$G$23*(1+$O$9)^((B36-$Q$9)*12))/(13*VLOOKUP(B36, 'Ben.Risco + Adim.'!$A$21:$M$46,($G$15-1)*6+6))</f>
        <v>#VALUE!</v>
      </c>
      <c r="I36" s="80"/>
      <c r="J36" s="80"/>
      <c r="K36" s="19">
        <f>(-(FV($O$9,(B36-$Q$9)*12,($S$13+$S$19)))+$G$23*(1+$O$9)^((B36-$Q$9)*12))/(13*VLOOKUP(B36, 'Ben.Risco + Adim.'!$A$21:$M$46,($G$15-1)*6+7))</f>
        <v>0</v>
      </c>
      <c r="L36" s="14"/>
      <c r="M36" s="17"/>
      <c r="N36" s="79" t="s">
        <v>39</v>
      </c>
      <c r="O36" s="79"/>
      <c r="P36" s="79"/>
      <c r="Q36" s="79"/>
      <c r="R36" s="79"/>
      <c r="S36" s="79"/>
      <c r="T36" s="17"/>
      <c r="U36" s="17"/>
      <c r="V36" s="14"/>
      <c r="W36" s="7"/>
    </row>
    <row r="37" spans="1:23" ht="18" customHeight="1">
      <c r="A37" s="14"/>
      <c r="B37" s="20">
        <v>55</v>
      </c>
      <c r="C37" s="20" t="s">
        <v>7</v>
      </c>
      <c r="D37" s="77" t="e">
        <f>(-(FV($O$9,(B37-$Q$9)*12,($S$13+$S$19)))+$G$23*(1+$O$9)^((B37-$Q$9)*12))/(13*VLOOKUP(B37, 'Ben.Risco + Adim.'!$A$21:$M$46,($G$15-1)*6+2))</f>
        <v>#VALUE!</v>
      </c>
      <c r="E37" s="78" t="e">
        <f>(-(FV($O$9,(B37-$Q$9)*12,($S$13+$S$19)))+$G$23*(1+$O$9)^((B37-$Q$9)*12))/(13*VLOOKUP(B37, 'Ben.Risco + Adim.'!$A$21:$M$46,($G$15-1)*6+3))</f>
        <v>#VALUE!</v>
      </c>
      <c r="F37" s="78" t="e">
        <f>(-(FV($O$9,(B37-$Q$9)*12,($S$13+$S$19)))+$G$23*(1+$O$9)^((B37-$Q$9)*12))/(13*VLOOKUP(B37, 'Ben.Risco + Adim.'!$A$21:$M$46,($G$15-1)*6+4))</f>
        <v>#VALUE!</v>
      </c>
      <c r="G37" s="78" t="e">
        <f>(-(FV($O$9,(B37-$Q$9)*12,($S$13+$S$19)))+$G$23*(1+$O$9)^((B37-$Q$9)*12))/(13*VLOOKUP(B37, 'Ben.Risco + Adim.'!$A$21:$M$46,($G$15-1)*6+5))</f>
        <v>#VALUE!</v>
      </c>
      <c r="H37" s="80" t="e">
        <f>(-(FV($O$9,(B37-$Q$9)*12,($S$13+$S$19)))+$G$23*(1+$O$9)^((B37-$Q$9)*12))/(13*VLOOKUP(B37, 'Ben.Risco + Adim.'!$A$21:$M$46,($G$15-1)*6+6))</f>
        <v>#VALUE!</v>
      </c>
      <c r="I37" s="80"/>
      <c r="J37" s="80"/>
      <c r="K37" s="19">
        <f>(-(FV($O$9,(B37-$Q$9)*12,($S$13+$S$19)))+$G$23*(1+$O$9)^((B37-$Q$9)*12))/(13*VLOOKUP(B37, 'Ben.Risco + Adim.'!$A$21:$M$46,($G$15-1)*6+7))</f>
        <v>0</v>
      </c>
      <c r="L37" s="14"/>
      <c r="M37" s="17"/>
      <c r="N37" s="79"/>
      <c r="O37" s="79"/>
      <c r="P37" s="79"/>
      <c r="Q37" s="79"/>
      <c r="R37" s="79"/>
      <c r="S37" s="79"/>
      <c r="T37" s="14"/>
      <c r="U37" s="17"/>
      <c r="V37" s="14"/>
      <c r="W37" s="7"/>
    </row>
    <row r="38" spans="1:23" ht="18" customHeight="1">
      <c r="A38" s="14"/>
      <c r="B38" s="20">
        <v>56</v>
      </c>
      <c r="C38" s="20" t="s">
        <v>7</v>
      </c>
      <c r="D38" s="77" t="e">
        <f>(-(FV($O$9,(B38-$Q$9)*12,($S$13+$S$19)))+$G$23*(1+$O$9)^((B38-$Q$9)*12))/(13*VLOOKUP(B38, 'Ben.Risco + Adim.'!$A$21:$M$46,($G$15-1)*6+2))</f>
        <v>#VALUE!</v>
      </c>
      <c r="E38" s="78" t="e">
        <f>(-(FV($O$9,(B38-$Q$9)*12,($S$13+$S$19)))+$G$23*(1+$O$9)^((B38-$Q$9)*12))/(13*VLOOKUP(B38, 'Ben.Risco + Adim.'!$A$21:$M$46,($G$15-1)*6+3))</f>
        <v>#VALUE!</v>
      </c>
      <c r="F38" s="78" t="e">
        <f>(-(FV($O$9,(B38-$Q$9)*12,($S$13+$S$19)))+$G$23*(1+$O$9)^((B38-$Q$9)*12))/(13*VLOOKUP(B38, 'Ben.Risco + Adim.'!$A$21:$M$46,($G$15-1)*6+4))</f>
        <v>#VALUE!</v>
      </c>
      <c r="G38" s="78" t="e">
        <f>(-(FV($O$9,(B38-$Q$9)*12,($S$13+$S$19)))+$G$23*(1+$O$9)^((B38-$Q$9)*12))/(13*VLOOKUP(B38, 'Ben.Risco + Adim.'!$A$21:$M$46,($G$15-1)*6+5))</f>
        <v>#VALUE!</v>
      </c>
      <c r="H38" s="80" t="e">
        <f>(-(FV($O$9,(B38-$Q$9)*12,($S$13+$S$19)))+$G$23*(1+$O$9)^((B38-$Q$9)*12))/(13*VLOOKUP(B38, 'Ben.Risco + Adim.'!$A$21:$M$46,($G$15-1)*6+6))</f>
        <v>#VALUE!</v>
      </c>
      <c r="I38" s="80"/>
      <c r="J38" s="80"/>
      <c r="K38" s="19">
        <f>(-(FV($O$9,(B38-$Q$9)*12,($S$13+$S$19)))+$G$23*(1+$O$9)^((B38-$Q$9)*12))/(13*VLOOKUP(B38, 'Ben.Risco + Adim.'!$A$21:$M$46,($G$15-1)*6+7))</f>
        <v>0</v>
      </c>
      <c r="L38" s="14"/>
      <c r="M38" s="17"/>
      <c r="N38" s="79"/>
      <c r="O38" s="79"/>
      <c r="P38" s="79"/>
      <c r="Q38" s="79"/>
      <c r="R38" s="79"/>
      <c r="S38" s="79"/>
      <c r="T38" s="14"/>
      <c r="U38" s="17"/>
      <c r="V38" s="14"/>
      <c r="W38" s="7"/>
    </row>
    <row r="39" spans="1:23" ht="18" customHeight="1">
      <c r="A39" s="14"/>
      <c r="B39" s="20">
        <v>57</v>
      </c>
      <c r="C39" s="20" t="s">
        <v>7</v>
      </c>
      <c r="D39" s="77" t="e">
        <f>(-(FV($O$9,(B39-$Q$9)*12,($S$13+$S$19)))+$G$23*(1+$O$9)^((B39-$Q$9)*12))/(13*VLOOKUP(B39, 'Ben.Risco + Adim.'!$A$21:$M$46,($G$15-1)*6+2))</f>
        <v>#VALUE!</v>
      </c>
      <c r="E39" s="78" t="e">
        <f>(-(FV($O$9,(B39-$Q$9)*12,($S$13+$S$19)))+$G$23*(1+$O$9)^((B39-$Q$9)*12))/(13*VLOOKUP(B39, 'Ben.Risco + Adim.'!$A$21:$M$46,($G$15-1)*6+3))</f>
        <v>#VALUE!</v>
      </c>
      <c r="F39" s="78" t="e">
        <f>(-(FV($O$9,(B39-$Q$9)*12,($S$13+$S$19)))+$G$23*(1+$O$9)^((B39-$Q$9)*12))/(13*VLOOKUP(B39, 'Ben.Risco + Adim.'!$A$21:$M$46,($G$15-1)*6+4))</f>
        <v>#VALUE!</v>
      </c>
      <c r="G39" s="78" t="e">
        <f>(-(FV($O$9,(B39-$Q$9)*12,($S$13+$S$19)))+$G$23*(1+$O$9)^((B39-$Q$9)*12))/(13*VLOOKUP(B39, 'Ben.Risco + Adim.'!$A$21:$M$46,($G$15-1)*6+5))</f>
        <v>#VALUE!</v>
      </c>
      <c r="H39" s="80" t="e">
        <f>(-(FV($O$9,(B39-$Q$9)*12,($S$13+$S$19)))+$G$23*(1+$O$9)^((B39-$Q$9)*12))/(13*VLOOKUP(B39, 'Ben.Risco + Adim.'!$A$21:$M$46,($G$15-1)*6+6))</f>
        <v>#VALUE!</v>
      </c>
      <c r="I39" s="80"/>
      <c r="J39" s="80"/>
      <c r="K39" s="19">
        <f>(-(FV($O$9,(B39-$Q$9)*12,($S$13+$S$19)))+$G$23*(1+$O$9)^((B39-$Q$9)*12))/(13*VLOOKUP(B39, 'Ben.Risco + Adim.'!$A$21:$M$46,($G$15-1)*6+7))</f>
        <v>0</v>
      </c>
      <c r="L39" s="14"/>
      <c r="M39" s="17"/>
      <c r="N39" s="29"/>
      <c r="O39" s="29"/>
      <c r="P39" s="29"/>
      <c r="Q39" s="29"/>
      <c r="R39" s="29"/>
      <c r="S39" s="29"/>
      <c r="T39" s="14"/>
      <c r="U39" s="17"/>
      <c r="V39" s="14"/>
      <c r="W39" s="7"/>
    </row>
    <row r="40" spans="1:23" ht="18" customHeight="1">
      <c r="A40" s="14"/>
      <c r="B40" s="20">
        <v>58</v>
      </c>
      <c r="C40" s="20" t="s">
        <v>7</v>
      </c>
      <c r="D40" s="77" t="e">
        <f>(-(FV($O$9,(B40-$Q$9)*12,($S$13+$S$19)))+$G$23*(1+$O$9)^((B40-$Q$9)*12))/(13*VLOOKUP(B40, 'Ben.Risco + Adim.'!$A$21:$M$46,($G$15-1)*6+2))</f>
        <v>#VALUE!</v>
      </c>
      <c r="E40" s="78" t="e">
        <f>(-(FV($O$9,(B40-$Q$9)*12,($S$13+$S$19)))+$G$23*(1+$O$9)^((B40-$Q$9)*12))/(13*VLOOKUP(B40, 'Ben.Risco + Adim.'!$A$21:$M$46,($G$15-1)*6+3))</f>
        <v>#VALUE!</v>
      </c>
      <c r="F40" s="78" t="e">
        <f>(-(FV($O$9,(B40-$Q$9)*12,($S$13+$S$19)))+$G$23*(1+$O$9)^((B40-$Q$9)*12))/(13*VLOOKUP(B40, 'Ben.Risco + Adim.'!$A$21:$M$46,($G$15-1)*6+4))</f>
        <v>#VALUE!</v>
      </c>
      <c r="G40" s="78" t="e">
        <f>(-(FV($O$9,(B40-$Q$9)*12,($S$13+$S$19)))+$G$23*(1+$O$9)^((B40-$Q$9)*12))/(13*VLOOKUP(B40, 'Ben.Risco + Adim.'!$A$21:$M$46,($G$15-1)*6+5))</f>
        <v>#VALUE!</v>
      </c>
      <c r="H40" s="80" t="e">
        <f>(-(FV($O$9,(B40-$Q$9)*12,($S$13+$S$19)))+$G$23*(1+$O$9)^((B40-$Q$9)*12))/(13*VLOOKUP(B40, 'Ben.Risco + Adim.'!$A$21:$M$46,($G$15-1)*6+6))</f>
        <v>#VALUE!</v>
      </c>
      <c r="I40" s="80"/>
      <c r="J40" s="80"/>
      <c r="K40" s="19">
        <f>(-(FV($O$9,(B40-$Q$9)*12,($S$13+$S$19)))+$G$23*(1+$O$9)^((B40-$Q$9)*12))/(13*VLOOKUP(B40, 'Ben.Risco + Adim.'!$A$21:$M$46,($G$15-1)*6+7))</f>
        <v>0</v>
      </c>
      <c r="L40" s="14"/>
      <c r="M40" s="17"/>
      <c r="N40" s="79" t="s">
        <v>40</v>
      </c>
      <c r="O40" s="79"/>
      <c r="P40" s="79"/>
      <c r="Q40" s="79"/>
      <c r="R40" s="79"/>
      <c r="S40" s="79"/>
      <c r="T40" s="14"/>
      <c r="U40" s="17"/>
      <c r="V40" s="14"/>
      <c r="W40" s="7"/>
    </row>
    <row r="41" spans="1:23" ht="18" customHeight="1">
      <c r="A41" s="14"/>
      <c r="B41" s="20">
        <v>59</v>
      </c>
      <c r="C41" s="20" t="s">
        <v>7</v>
      </c>
      <c r="D41" s="77" t="e">
        <f>(-(FV($O$9,(B41-$Q$9)*12,($S$13+$S$19)))+$G$23*(1+$O$9)^((B41-$Q$9)*12))/(13*VLOOKUP(B41, 'Ben.Risco + Adim.'!$A$21:$M$46,($G$15-1)*6+2))</f>
        <v>#VALUE!</v>
      </c>
      <c r="E41" s="78" t="e">
        <f>(-(FV($O$9,(B41-$Q$9)*12,($S$13+$S$19)))+$G$23*(1+$O$9)^((B41-$Q$9)*12))/(13*VLOOKUP(B41, 'Ben.Risco + Adim.'!$A$21:$M$46,($G$15-1)*6+3))</f>
        <v>#VALUE!</v>
      </c>
      <c r="F41" s="78" t="e">
        <f>(-(FV($O$9,(B41-$Q$9)*12,($S$13+$S$19)))+$G$23*(1+$O$9)^((B41-$Q$9)*12))/(13*VLOOKUP(B41, 'Ben.Risco + Adim.'!$A$21:$M$46,($G$15-1)*6+4))</f>
        <v>#VALUE!</v>
      </c>
      <c r="G41" s="78" t="e">
        <f>(-(FV($O$9,(B41-$Q$9)*12,($S$13+$S$19)))+$G$23*(1+$O$9)^((B41-$Q$9)*12))/(13*VLOOKUP(B41, 'Ben.Risco + Adim.'!$A$21:$M$46,($G$15-1)*6+5))</f>
        <v>#VALUE!</v>
      </c>
      <c r="H41" s="80" t="e">
        <f>(-(FV($O$9,(B41-$Q$9)*12,($S$13+$S$19)))+$G$23*(1+$O$9)^((B41-$Q$9)*12))/(13*VLOOKUP(B41, 'Ben.Risco + Adim.'!$A$21:$M$46,($G$15-1)*6+6))</f>
        <v>#VALUE!</v>
      </c>
      <c r="I41" s="80"/>
      <c r="J41" s="80"/>
      <c r="K41" s="19">
        <f>(-(FV($O$9,(B41-$Q$9)*12,($S$13+$S$19)))+$G$23*(1+$O$9)^((B41-$Q$9)*12))/(13*VLOOKUP(B41, 'Ben.Risco + Adim.'!$A$21:$M$46,($G$15-1)*6+7))</f>
        <v>0</v>
      </c>
      <c r="L41" s="14"/>
      <c r="M41" s="17"/>
      <c r="N41" s="79"/>
      <c r="O41" s="79"/>
      <c r="P41" s="79"/>
      <c r="Q41" s="79"/>
      <c r="R41" s="79"/>
      <c r="S41" s="79"/>
      <c r="T41" s="14"/>
      <c r="U41" s="17"/>
      <c r="V41" s="14"/>
      <c r="W41" s="7"/>
    </row>
    <row r="42" spans="1:23" ht="18" customHeight="1">
      <c r="A42" s="14"/>
      <c r="B42" s="20">
        <v>60</v>
      </c>
      <c r="C42" s="20" t="s">
        <v>7</v>
      </c>
      <c r="D42" s="77" t="e">
        <f>(-(FV($O$9,(B42-$Q$9)*12,($S$13+$S$19)))+$G$23*(1+$O$9)^((B42-$Q$9)*12))/(13*VLOOKUP(B42, 'Ben.Risco + Adim.'!$A$21:$M$46,($G$15-1)*6+2))</f>
        <v>#VALUE!</v>
      </c>
      <c r="E42" s="78" t="e">
        <f>(-(FV($O$9,(B42-$Q$9)*12,($S$13+$S$19)))+$G$23*(1+$O$9)^((B42-$Q$9)*12))/(13*VLOOKUP(B42, 'Ben.Risco + Adim.'!$A$21:$M$46,($G$15-1)*6+3))</f>
        <v>#VALUE!</v>
      </c>
      <c r="F42" s="78" t="e">
        <f>(-(FV($O$9,(B42-$Q$9)*12,($S$13+$S$19)))+$G$23*(1+$O$9)^((B42-$Q$9)*12))/(13*VLOOKUP(B42, 'Ben.Risco + Adim.'!$A$21:$M$46,($G$15-1)*6+4))</f>
        <v>#VALUE!</v>
      </c>
      <c r="G42" s="78" t="e">
        <f>(-(FV($O$9,(B42-$Q$9)*12,($S$13+$S$19)))+$G$23*(1+$O$9)^((B42-$Q$9)*12))/(13*VLOOKUP(B42, 'Ben.Risco + Adim.'!$A$21:$M$46,($G$15-1)*6+5))</f>
        <v>#VALUE!</v>
      </c>
      <c r="H42" s="80" t="e">
        <f>(-(FV($O$9,(B42-$Q$9)*12,($S$13+$S$19)))+$G$23*(1+$O$9)^((B42-$Q$9)*12))/(13*VLOOKUP(B42, 'Ben.Risco + Adim.'!$A$21:$M$46,($G$15-1)*6+6))</f>
        <v>#VALUE!</v>
      </c>
      <c r="I42" s="80"/>
      <c r="J42" s="80"/>
      <c r="K42" s="19">
        <f>(-(FV($O$9,(B42-$Q$9)*12,($S$13+$S$19)))+$G$23*(1+$O$9)^((B42-$Q$9)*12))/(13*VLOOKUP(B42, 'Ben.Risco + Adim.'!$A$21:$M$46,($G$15-1)*6+7))</f>
        <v>0</v>
      </c>
      <c r="L42" s="14"/>
      <c r="M42" s="17"/>
      <c r="N42" s="79"/>
      <c r="O42" s="79"/>
      <c r="P42" s="79"/>
      <c r="Q42" s="79"/>
      <c r="R42" s="79"/>
      <c r="S42" s="79"/>
      <c r="T42" s="14"/>
      <c r="U42" s="17"/>
      <c r="V42" s="14"/>
      <c r="W42" s="7"/>
    </row>
    <row r="43" spans="1:23" ht="18" customHeight="1">
      <c r="A43" s="14"/>
      <c r="B43" s="20">
        <v>61</v>
      </c>
      <c r="C43" s="20" t="s">
        <v>7</v>
      </c>
      <c r="D43" s="77" t="e">
        <f>(-(FV($O$9,(B43-$Q$9)*12,($S$13+$S$19)))+$G$23*(1+$O$9)^((B43-$Q$9)*12))/(13*VLOOKUP(B43, 'Ben.Risco + Adim.'!$A$21:$M$46,($G$15-1)*6+2))</f>
        <v>#VALUE!</v>
      </c>
      <c r="E43" s="78" t="e">
        <f>(-(FV($O$9,(B43-$Q$9)*12,($S$13+$S$19)))+$G$23*(1+$O$9)^((B43-$Q$9)*12))/(13*VLOOKUP(B43, 'Ben.Risco + Adim.'!$A$21:$M$46,($G$15-1)*6+3))</f>
        <v>#VALUE!</v>
      </c>
      <c r="F43" s="78" t="e">
        <f>(-(FV($O$9,(B43-$Q$9)*12,($S$13+$S$19)))+$G$23*(1+$O$9)^((B43-$Q$9)*12))/(13*VLOOKUP(B43, 'Ben.Risco + Adim.'!$A$21:$M$46,($G$15-1)*6+4))</f>
        <v>#VALUE!</v>
      </c>
      <c r="G43" s="78" t="e">
        <f>(-(FV($O$9,(B43-$Q$9)*12,($S$13+$S$19)))+$G$23*(1+$O$9)^((B43-$Q$9)*12))/(13*VLOOKUP(B43, 'Ben.Risco + Adim.'!$A$21:$M$46,($G$15-1)*6+5))</f>
        <v>#VALUE!</v>
      </c>
      <c r="H43" s="80" t="e">
        <f>(-(FV($O$9,(B43-$Q$9)*12,($S$13+$S$19)))+$G$23*(1+$O$9)^((B43-$Q$9)*12))/(13*VLOOKUP(B43, 'Ben.Risco + Adim.'!$A$21:$M$46,($G$15-1)*6+6))</f>
        <v>#VALUE!</v>
      </c>
      <c r="I43" s="80"/>
      <c r="J43" s="80"/>
      <c r="K43" s="19">
        <f>(-(FV($O$9,(B43-$Q$9)*12,($S$13+$S$19)))+$G$23*(1+$O$9)^((B43-$Q$9)*12))/(13*VLOOKUP(B43, 'Ben.Risco + Adim.'!$A$21:$M$46,($G$15-1)*6+7))</f>
        <v>0</v>
      </c>
      <c r="L43" s="14"/>
      <c r="M43" s="17"/>
      <c r="N43" s="79"/>
      <c r="O43" s="79"/>
      <c r="P43" s="79"/>
      <c r="Q43" s="79"/>
      <c r="R43" s="79"/>
      <c r="S43" s="79"/>
      <c r="T43" s="14"/>
      <c r="U43" s="17"/>
      <c r="V43" s="14"/>
      <c r="W43" s="7"/>
    </row>
    <row r="44" spans="1:23" ht="18" customHeight="1">
      <c r="A44" s="14"/>
      <c r="B44" s="20">
        <v>62</v>
      </c>
      <c r="C44" s="20" t="s">
        <v>7</v>
      </c>
      <c r="D44" s="77" t="e">
        <f>(-(FV($O$9,(B44-$Q$9)*12,($S$13+$S$19)))+$G$23*(1+$O$9)^((B44-$Q$9)*12))/(13*VLOOKUP(B44, 'Ben.Risco + Adim.'!$A$21:$M$46,($G$15-1)*6+2))</f>
        <v>#VALUE!</v>
      </c>
      <c r="E44" s="78" t="e">
        <f>(-(FV($O$9,(B44-$Q$9)*12,($S$13+$S$19)))+$G$23*(1+$O$9)^((B44-$Q$9)*12))/(13*VLOOKUP(B44, 'Ben.Risco + Adim.'!$A$21:$M$46,($G$15-1)*6+3))</f>
        <v>#VALUE!</v>
      </c>
      <c r="F44" s="78" t="e">
        <f>(-(FV($O$9,(B44-$Q$9)*12,($S$13+$S$19)))+$G$23*(1+$O$9)^((B44-$Q$9)*12))/(13*VLOOKUP(B44, 'Ben.Risco + Adim.'!$A$21:$M$46,($G$15-1)*6+4))</f>
        <v>#VALUE!</v>
      </c>
      <c r="G44" s="78" t="e">
        <f>(-(FV($O$9,(B44-$Q$9)*12,($S$13+$S$19)))+$G$23*(1+$O$9)^((B44-$Q$9)*12))/(13*VLOOKUP(B44, 'Ben.Risco + Adim.'!$A$21:$M$46,($G$15-1)*6+5))</f>
        <v>#VALUE!</v>
      </c>
      <c r="H44" s="80" t="e">
        <f>(-(FV($O$9,(B44-$Q$9)*12,($S$13+$S$19)))+$G$23*(1+$O$9)^((B44-$Q$9)*12))/(13*VLOOKUP(B44, 'Ben.Risco + Adim.'!$A$21:$M$46,($G$15-1)*6+6))</f>
        <v>#VALUE!</v>
      </c>
      <c r="I44" s="80"/>
      <c r="J44" s="80"/>
      <c r="K44" s="19">
        <f>(-(FV($O$9,(B44-$Q$9)*12,($S$13+$S$19)))+$G$23*(1+$O$9)^((B44-$Q$9)*12))/(13*VLOOKUP(B44, 'Ben.Risco + Adim.'!$A$21:$M$46,($G$15-1)*6+7))</f>
        <v>0</v>
      </c>
      <c r="L44" s="14"/>
      <c r="M44" s="17"/>
      <c r="N44" s="79" t="s">
        <v>41</v>
      </c>
      <c r="O44" s="79"/>
      <c r="P44" s="79"/>
      <c r="Q44" s="79"/>
      <c r="R44" s="79"/>
      <c r="S44" s="79"/>
      <c r="T44" s="14"/>
      <c r="U44" s="17"/>
      <c r="V44" s="14"/>
      <c r="W44" s="7"/>
    </row>
    <row r="45" spans="1:23" ht="18" customHeight="1">
      <c r="A45" s="14"/>
      <c r="B45" s="20">
        <v>63</v>
      </c>
      <c r="C45" s="20" t="s">
        <v>7</v>
      </c>
      <c r="D45" s="77" t="e">
        <f>(-(FV($O$9,(B45-$Q$9)*12,($S$13+$S$19)))+$G$23*(1+$O$9)^((B45-$Q$9)*12))/(13*VLOOKUP(B45, 'Ben.Risco + Adim.'!$A$21:$M$46,($G$15-1)*6+2))</f>
        <v>#VALUE!</v>
      </c>
      <c r="E45" s="78" t="e">
        <f>(-(FV($O$9,(B45-$Q$9)*12,($S$13+$S$19)))+$G$23*(1+$O$9)^((B45-$Q$9)*12))/(13*VLOOKUP(B45, 'Ben.Risco + Adim.'!$A$21:$M$46,($G$15-1)*6+3))</f>
        <v>#VALUE!</v>
      </c>
      <c r="F45" s="78" t="e">
        <f>(-(FV($O$9,(B45-$Q$9)*12,($S$13+$S$19)))+$G$23*(1+$O$9)^((B45-$Q$9)*12))/(13*VLOOKUP(B45, 'Ben.Risco + Adim.'!$A$21:$M$46,($G$15-1)*6+4))</f>
        <v>#VALUE!</v>
      </c>
      <c r="G45" s="78" t="e">
        <f>(-(FV($O$9,(B45-$Q$9)*12,($S$13+$S$19)))+$G$23*(1+$O$9)^((B45-$Q$9)*12))/(13*VLOOKUP(B45, 'Ben.Risco + Adim.'!$A$21:$M$46,($G$15-1)*6+5))</f>
        <v>#VALUE!</v>
      </c>
      <c r="H45" s="80" t="e">
        <f>(-(FV($O$9,(B45-$Q$9)*12,($S$13+$S$19)))+$G$23*(1+$O$9)^((B45-$Q$9)*12))/(13*VLOOKUP(B45, 'Ben.Risco + Adim.'!$A$21:$M$46,($G$15-1)*6+6))</f>
        <v>#VALUE!</v>
      </c>
      <c r="I45" s="80"/>
      <c r="J45" s="80"/>
      <c r="K45" s="19">
        <f>(-(FV($O$9,(B45-$Q$9)*12,($S$13+$S$19)))+$G$23*(1+$O$9)^((B45-$Q$9)*12))/(13*VLOOKUP(B45, 'Ben.Risco + Adim.'!$A$21:$M$46,($G$15-1)*6+7))</f>
        <v>0</v>
      </c>
      <c r="L45" s="14"/>
      <c r="M45" s="17"/>
      <c r="N45" s="79"/>
      <c r="O45" s="79"/>
      <c r="P45" s="79"/>
      <c r="Q45" s="79"/>
      <c r="R45" s="79"/>
      <c r="S45" s="79"/>
      <c r="T45" s="14"/>
      <c r="U45" s="17"/>
      <c r="V45" s="14"/>
      <c r="W45" s="7"/>
    </row>
    <row r="46" spans="1:23" ht="18" customHeight="1">
      <c r="A46" s="14"/>
      <c r="B46" s="20">
        <v>64</v>
      </c>
      <c r="C46" s="20" t="s">
        <v>7</v>
      </c>
      <c r="D46" s="77" t="e">
        <f>(-(FV($O$9,(B46-$Q$9)*12,($S$13+$S$19)))+$G$23*(1+$O$9)^((B46-$Q$9)*12))/(13*VLOOKUP(B46, 'Ben.Risco + Adim.'!$A$21:$M$46,($G$15-1)*6+2))</f>
        <v>#VALUE!</v>
      </c>
      <c r="E46" s="78" t="e">
        <f>(-(FV($O$9,(B46-$Q$9)*12,($S$13+$S$19)))+$G$23*(1+$O$9)^((B46-$Q$9)*12))/(13*VLOOKUP(B46, 'Ben.Risco + Adim.'!$A$21:$M$46,($G$15-1)*6+3))</f>
        <v>#VALUE!</v>
      </c>
      <c r="F46" s="78" t="e">
        <f>(-(FV($O$9,(B46-$Q$9)*12,($S$13+$S$19)))+$G$23*(1+$O$9)^((B46-$Q$9)*12))/(13*VLOOKUP(B46, 'Ben.Risco + Adim.'!$A$21:$M$46,($G$15-1)*6+4))</f>
        <v>#VALUE!</v>
      </c>
      <c r="G46" s="78" t="e">
        <f>(-(FV($O$9,(B46-$Q$9)*12,($S$13+$S$19)))+$G$23*(1+$O$9)^((B46-$Q$9)*12))/(13*VLOOKUP(B46, 'Ben.Risco + Adim.'!$A$21:$M$46,($G$15-1)*6+5))</f>
        <v>#VALUE!</v>
      </c>
      <c r="H46" s="80" t="e">
        <f>(-(FV($O$9,(B46-$Q$9)*12,($S$13+$S$19)))+$G$23*(1+$O$9)^((B46-$Q$9)*12))/(13*VLOOKUP(B46, 'Ben.Risco + Adim.'!$A$21:$M$46,($G$15-1)*6+6))</f>
        <v>#VALUE!</v>
      </c>
      <c r="I46" s="80"/>
      <c r="J46" s="80"/>
      <c r="K46" s="19">
        <f>(-(FV($O$9,(B46-$Q$9)*12,($S$13+$S$19)))+$G$23*(1+$O$9)^((B46-$Q$9)*12))/(13*VLOOKUP(B46, 'Ben.Risco + Adim.'!$A$21:$M$46,($G$15-1)*6+7))</f>
        <v>0</v>
      </c>
      <c r="L46" s="14"/>
      <c r="M46" s="17"/>
      <c r="N46" s="79"/>
      <c r="O46" s="79"/>
      <c r="P46" s="79"/>
      <c r="Q46" s="79"/>
      <c r="R46" s="79"/>
      <c r="S46" s="79"/>
      <c r="T46" s="14"/>
      <c r="U46" s="17"/>
      <c r="V46" s="14"/>
      <c r="W46" s="7"/>
    </row>
    <row r="47" spans="1:23" ht="18" customHeight="1">
      <c r="A47" s="14"/>
      <c r="B47" s="20">
        <v>65</v>
      </c>
      <c r="C47" s="20" t="s">
        <v>7</v>
      </c>
      <c r="D47" s="77" t="e">
        <f>(-(FV($O$9,(B47-$Q$9)*12,($S$13+$S$19)))+$G$23*(1+$O$9)^((B47-$Q$9)*12))/(13*VLOOKUP(B47, 'Ben.Risco + Adim.'!$A$21:$M$46,($G$15-1)*6+2))</f>
        <v>#VALUE!</v>
      </c>
      <c r="E47" s="78" t="e">
        <f>(-(FV($O$9,(B47-$Q$9)*12,($S$13+$S$19)))+$G$23*(1+$O$9)^((B47-$Q$9)*12))/(13*VLOOKUP(B47, 'Ben.Risco + Adim.'!$A$21:$M$46,($G$15-1)*6+3))</f>
        <v>#VALUE!</v>
      </c>
      <c r="F47" s="78" t="e">
        <f>(-(FV($O$9,(B47-$Q$9)*12,($S$13+$S$19)))+$G$23*(1+$O$9)^((B47-$Q$9)*12))/(13*VLOOKUP(B47, 'Ben.Risco + Adim.'!$A$21:$M$46,($G$15-1)*6+4))</f>
        <v>#VALUE!</v>
      </c>
      <c r="G47" s="78" t="e">
        <f>(-(FV($O$9,(B47-$Q$9)*12,($S$13+$S$19)))+$G$23*(1+$O$9)^((B47-$Q$9)*12))/(13*VLOOKUP(B47, 'Ben.Risco + Adim.'!$A$21:$M$46,($G$15-1)*6+5))</f>
        <v>#VALUE!</v>
      </c>
      <c r="H47" s="80" t="e">
        <f>(-(FV($O$9,(B47-$Q$9)*12,($S$13+$S$19)))+$G$23*(1+$O$9)^((B47-$Q$9)*12))/(13*VLOOKUP(B47, 'Ben.Risco + Adim.'!$A$21:$M$46,($G$15-1)*6+6))</f>
        <v>#VALUE!</v>
      </c>
      <c r="I47" s="80"/>
      <c r="J47" s="80"/>
      <c r="K47" s="19">
        <f>(-(FV($O$9,(B47-$Q$9)*12,($S$13+$S$19)))+$G$23*(1+$O$9)^((B47-$Q$9)*12))/(13*VLOOKUP(B47, 'Ben.Risco + Adim.'!$A$21:$M$46,($G$15-1)*6+7))</f>
        <v>0</v>
      </c>
      <c r="L47" s="14"/>
      <c r="M47" s="17"/>
      <c r="N47" s="79"/>
      <c r="O47" s="79"/>
      <c r="P47" s="79"/>
      <c r="Q47" s="79"/>
      <c r="R47" s="79"/>
      <c r="S47" s="79"/>
      <c r="T47" s="14"/>
      <c r="U47" s="17"/>
      <c r="V47" s="14"/>
      <c r="W47" s="7"/>
    </row>
    <row r="48" spans="1:23" ht="18" customHeight="1">
      <c r="A48" s="14"/>
      <c r="B48" s="20">
        <v>66</v>
      </c>
      <c r="C48" s="20" t="s">
        <v>7</v>
      </c>
      <c r="D48" s="77" t="e">
        <f>(-(FV($O$9,(B48-$Q$9)*12,($S$13+$S$19)))+$G$23*(1+$O$9)^((B48-$Q$9)*12))/(13*VLOOKUP(B48, 'Ben.Risco + Adim.'!$A$21:$M$46,($G$15-1)*6+2))</f>
        <v>#VALUE!</v>
      </c>
      <c r="E48" s="78" t="e">
        <f>(-(FV($O$9,(B48-$Q$9)*12,($S$13+$S$19)))+$G$23*(1+$O$9)^((B48-$Q$9)*12))/(13*VLOOKUP(B48, 'Ben.Risco + Adim.'!$A$21:$M$46,($G$15-1)*6+3))</f>
        <v>#VALUE!</v>
      </c>
      <c r="F48" s="78" t="e">
        <f>(-(FV($O$9,(B48-$Q$9)*12,($S$13+$S$19)))+$G$23*(1+$O$9)^((B48-$Q$9)*12))/(13*VLOOKUP(B48, 'Ben.Risco + Adim.'!$A$21:$M$46,($G$15-1)*6+4))</f>
        <v>#VALUE!</v>
      </c>
      <c r="G48" s="78" t="e">
        <f>(-(FV($O$9,(B48-$Q$9)*12,($S$13+$S$19)))+$G$23*(1+$O$9)^((B48-$Q$9)*12))/(13*VLOOKUP(B48, 'Ben.Risco + Adim.'!$A$21:$M$46,($G$15-1)*6+5))</f>
        <v>#VALUE!</v>
      </c>
      <c r="H48" s="80" t="e">
        <f>(-(FV($O$9,(B48-$Q$9)*12,($S$13+$S$19)))+$G$23*(1+$O$9)^((B48-$Q$9)*12))/(13*VLOOKUP(B48, 'Ben.Risco + Adim.'!$A$21:$M$46,($G$15-1)*6+6))</f>
        <v>#VALUE!</v>
      </c>
      <c r="I48" s="80"/>
      <c r="J48" s="80"/>
      <c r="K48" s="19">
        <f>(-(FV($O$9,(B48-$Q$9)*12,($S$13+$S$19)))+$G$23*(1+$O$9)^((B48-$Q$9)*12))/(13*VLOOKUP(B48, 'Ben.Risco + Adim.'!$A$21:$M$46,($G$15-1)*6+7))</f>
        <v>0</v>
      </c>
      <c r="L48" s="14"/>
      <c r="M48" s="17"/>
      <c r="N48" s="29"/>
      <c r="O48" s="29"/>
      <c r="P48" s="29"/>
      <c r="Q48" s="29"/>
      <c r="R48" s="29"/>
      <c r="S48" s="29"/>
      <c r="T48" s="14"/>
      <c r="U48" s="17"/>
      <c r="V48" s="14"/>
      <c r="W48" s="7"/>
    </row>
    <row r="49" spans="1:50" ht="18" customHeight="1">
      <c r="A49" s="14"/>
      <c r="B49" s="20">
        <v>67</v>
      </c>
      <c r="C49" s="20" t="s">
        <v>7</v>
      </c>
      <c r="D49" s="77" t="e">
        <f>(-(FV($O$9,(B49-$Q$9)*12,($S$13+$S$19)))+$G$23*(1+$O$9)^((B49-$Q$9)*12))/(13*VLOOKUP(B49, 'Ben.Risco + Adim.'!$A$21:$M$46,($G$15-1)*6+2))</f>
        <v>#VALUE!</v>
      </c>
      <c r="E49" s="78" t="e">
        <f>(-(FV($O$9,(B49-$Q$9)*12,($S$13+$S$19)))+$G$23*(1+$O$9)^((B49-$Q$9)*12))/(13*VLOOKUP(B49, 'Ben.Risco + Adim.'!$A$21:$M$46,($G$15-1)*6+3))</f>
        <v>#VALUE!</v>
      </c>
      <c r="F49" s="78" t="e">
        <f>(-(FV($O$9,(B49-$Q$9)*12,($S$13+$S$19)))+$G$23*(1+$O$9)^((B49-$Q$9)*12))/(13*VLOOKUP(B49, 'Ben.Risco + Adim.'!$A$21:$M$46,($G$15-1)*6+4))</f>
        <v>#VALUE!</v>
      </c>
      <c r="G49" s="78" t="e">
        <f>(-(FV($O$9,(B49-$Q$9)*12,($S$13+$S$19)))+$G$23*(1+$O$9)^((B49-$Q$9)*12))/(13*VLOOKUP(B49, 'Ben.Risco + Adim.'!$A$21:$M$46,($G$15-1)*6+5))</f>
        <v>#VALUE!</v>
      </c>
      <c r="H49" s="80" t="e">
        <f>(-(FV($O$9,(B49-$Q$9)*12,($S$13+$S$19)))+$G$23*(1+$O$9)^((B49-$Q$9)*12))/(13*VLOOKUP(B49, 'Ben.Risco + Adim.'!$A$21:$M$46,($G$15-1)*6+6))</f>
        <v>#VALUE!</v>
      </c>
      <c r="I49" s="80"/>
      <c r="J49" s="80"/>
      <c r="K49" s="19">
        <f>(-(FV($O$9,(B49-$Q$9)*12,($S$13+$S$19)))+$G$23*(1+$O$9)^((B49-$Q$9)*12))/(13*VLOOKUP(B49, 'Ben.Risco + Adim.'!$A$21:$M$46,($G$15-1)*6+7))</f>
        <v>0</v>
      </c>
      <c r="L49" s="14"/>
      <c r="M49" s="17"/>
      <c r="N49" s="79" t="s">
        <v>42</v>
      </c>
      <c r="O49" s="79"/>
      <c r="P49" s="79"/>
      <c r="Q49" s="79"/>
      <c r="R49" s="79"/>
      <c r="S49" s="79"/>
      <c r="T49" s="14"/>
      <c r="U49" s="17"/>
      <c r="V49" s="14"/>
      <c r="W49" s="7"/>
    </row>
    <row r="50" spans="1:50" ht="18" customHeight="1">
      <c r="A50" s="14"/>
      <c r="B50" s="20">
        <v>68</v>
      </c>
      <c r="C50" s="20" t="s">
        <v>7</v>
      </c>
      <c r="D50" s="77" t="e">
        <f>(-(FV($O$9,(B50-$Q$9)*12,($S$13+$S$19)))+$G$23*(1+$O$9)^((B50-$Q$9)*12))/(13*VLOOKUP(B50, 'Ben.Risco + Adim.'!$A$21:$M$46,($G$15-1)*6+2))</f>
        <v>#VALUE!</v>
      </c>
      <c r="E50" s="78" t="e">
        <f>(-(FV($O$9,(B50-$Q$9)*12,($S$13+$S$19)))+$G$23*(1+$O$9)^((B50-$Q$9)*12))/(13*VLOOKUP(B50, 'Ben.Risco + Adim.'!$A$21:$M$46,($G$15-1)*6+3))</f>
        <v>#VALUE!</v>
      </c>
      <c r="F50" s="78" t="e">
        <f>(-(FV($O$9,(B50-$Q$9)*12,($S$13+$S$19)))+$G$23*(1+$O$9)^((B50-$Q$9)*12))/(13*VLOOKUP(B50, 'Ben.Risco + Adim.'!$A$21:$M$46,($G$15-1)*6+4))</f>
        <v>#VALUE!</v>
      </c>
      <c r="G50" s="78" t="e">
        <f>(-(FV($O$9,(B50-$Q$9)*12,($S$13+$S$19)))+$G$23*(1+$O$9)^((B50-$Q$9)*12))/(13*VLOOKUP(B50, 'Ben.Risco + Adim.'!$A$21:$M$46,($G$15-1)*6+5))</f>
        <v>#VALUE!</v>
      </c>
      <c r="H50" s="80" t="e">
        <f>(-(FV($O$9,(B50-$Q$9)*12,($S$13+$S$19)))+$G$23*(1+$O$9)^((B50-$Q$9)*12))/(13*VLOOKUP(B50, 'Ben.Risco + Adim.'!$A$21:$M$46,($G$15-1)*6+6))</f>
        <v>#VALUE!</v>
      </c>
      <c r="I50" s="80"/>
      <c r="J50" s="80"/>
      <c r="K50" s="19">
        <f>(-(FV($O$9,(B50-$Q$9)*12,($S$13+$S$19)))+$G$23*(1+$O$9)^((B50-$Q$9)*12))/(13*VLOOKUP(B50, 'Ben.Risco + Adim.'!$A$21:$M$46,($G$15-1)*6+7))</f>
        <v>0</v>
      </c>
      <c r="L50" s="14"/>
      <c r="M50" s="17"/>
      <c r="N50" s="79"/>
      <c r="O50" s="79"/>
      <c r="P50" s="79"/>
      <c r="Q50" s="79"/>
      <c r="R50" s="79"/>
      <c r="S50" s="79"/>
      <c r="T50" s="14"/>
      <c r="U50" s="17"/>
      <c r="V50" s="14"/>
      <c r="W50" s="7"/>
    </row>
    <row r="51" spans="1:50" ht="18" customHeight="1">
      <c r="A51" s="14"/>
      <c r="B51" s="20">
        <v>69</v>
      </c>
      <c r="C51" s="20" t="s">
        <v>7</v>
      </c>
      <c r="D51" s="77" t="e">
        <f>(-(FV($O$9,(B51-$Q$9)*12,($S$13+$S$19)))+$G$23*(1+$O$9)^((B51-$Q$9)*12))/(13*VLOOKUP(B51, 'Ben.Risco + Adim.'!$A$21:$M$46,($G$15-1)*6+2))</f>
        <v>#VALUE!</v>
      </c>
      <c r="E51" s="78" t="e">
        <f>(-(FV($O$9,(B51-$Q$9)*12,($S$13+$S$19)))+$G$23*(1+$O$9)^((B51-$Q$9)*12))/(13*VLOOKUP(B51, 'Ben.Risco + Adim.'!$A$21:$M$46,($G$15-1)*6+3))</f>
        <v>#VALUE!</v>
      </c>
      <c r="F51" s="78" t="e">
        <f>(-(FV($O$9,(B51-$Q$9)*12,($S$13+$S$19)))+$G$23*(1+$O$9)^((B51-$Q$9)*12))/(13*VLOOKUP(B51, 'Ben.Risco + Adim.'!$A$21:$M$46,($G$15-1)*6+4))</f>
        <v>#VALUE!</v>
      </c>
      <c r="G51" s="78" t="e">
        <f>(-(FV($O$9,(B51-$Q$9)*12,($S$13+$S$19)))+$G$23*(1+$O$9)^((B51-$Q$9)*12))/(13*VLOOKUP(B51, 'Ben.Risco + Adim.'!$A$21:$M$46,($G$15-1)*6+5))</f>
        <v>#VALUE!</v>
      </c>
      <c r="H51" s="80" t="e">
        <f>(-(FV($O$9,(B51-$Q$9)*12,($S$13+$S$19)))+$G$23*(1+$O$9)^((B51-$Q$9)*12))/(13*VLOOKUP(B51, 'Ben.Risco + Adim.'!$A$21:$M$46,($G$15-1)*6+6))</f>
        <v>#VALUE!</v>
      </c>
      <c r="I51" s="80"/>
      <c r="J51" s="80"/>
      <c r="K51" s="19">
        <f>(-(FV($O$9,(B51-$Q$9)*12,($S$13+$S$19)))+$G$23*(1+$O$9)^((B51-$Q$9)*12))/(13*VLOOKUP(B51, 'Ben.Risco + Adim.'!$A$21:$M$46,($G$15-1)*6+7))</f>
        <v>0</v>
      </c>
      <c r="L51" s="14"/>
      <c r="M51" s="17"/>
      <c r="N51" s="79"/>
      <c r="O51" s="79"/>
      <c r="P51" s="79"/>
      <c r="Q51" s="79"/>
      <c r="R51" s="79"/>
      <c r="S51" s="79"/>
      <c r="T51" s="14"/>
      <c r="U51" s="17"/>
      <c r="V51" s="14"/>
      <c r="W51" s="7"/>
    </row>
    <row r="52" spans="1:50" ht="18" customHeight="1">
      <c r="A52" s="14"/>
      <c r="B52" s="20">
        <v>70</v>
      </c>
      <c r="C52" s="20" t="s">
        <v>7</v>
      </c>
      <c r="D52" s="77" t="e">
        <f>(-(FV($O$9,(B52-$Q$9)*12,($S$13+$S$19)))+$G$23*(1+$O$9)^((B52-$Q$9)*12))/(13*VLOOKUP(B52, 'Ben.Risco + Adim.'!$A$21:$M$46,($G$15-1)*6+2))</f>
        <v>#VALUE!</v>
      </c>
      <c r="E52" s="78" t="e">
        <f>(-(FV($O$9,(B52-$Q$9)*12,($S$13+$S$19)))+$G$23*(1+$O$9)^((B52-$Q$9)*12))/(13*VLOOKUP(B52, 'Ben.Risco + Adim.'!$A$21:$M$46,($G$15-1)*6+3))</f>
        <v>#VALUE!</v>
      </c>
      <c r="F52" s="78" t="e">
        <f>(-(FV($O$9,(B52-$Q$9)*12,($S$13+$S$19)))+$G$23*(1+$O$9)^((B52-$Q$9)*12))/(13*VLOOKUP(B52, 'Ben.Risco + Adim.'!$A$21:$M$46,($G$15-1)*6+4))</f>
        <v>#VALUE!</v>
      </c>
      <c r="G52" s="78" t="e">
        <f>(-(FV($O$9,(B52-$Q$9)*12,($S$13+$S$19)))+$G$23*(1+$O$9)^((B52-$Q$9)*12))/(13*VLOOKUP(B52, 'Ben.Risco + Adim.'!$A$21:$M$46,($G$15-1)*6+5))</f>
        <v>#VALUE!</v>
      </c>
      <c r="H52" s="80" t="e">
        <f>(-(FV($O$9,(B52-$Q$9)*12,($S$13+$S$19)))+$G$23*(1+$O$9)^((B52-$Q$9)*12))/(13*VLOOKUP(B52, 'Ben.Risco + Adim.'!$A$21:$M$46,($G$15-1)*6+6))</f>
        <v>#VALUE!</v>
      </c>
      <c r="I52" s="80"/>
      <c r="J52" s="80"/>
      <c r="K52" s="19">
        <f>(-(FV($O$9,(B52-$Q$9)*12,($S$13+$S$19)))+$G$23*(1+$O$9)^((B52-$Q$9)*12))/(13*VLOOKUP(B52, 'Ben.Risco + Adim.'!$A$21:$M$46,($G$15-1)*6+7))</f>
        <v>0</v>
      </c>
      <c r="L52" s="14"/>
      <c r="M52" s="17"/>
      <c r="N52" s="79"/>
      <c r="O52" s="79"/>
      <c r="P52" s="79"/>
      <c r="Q52" s="79"/>
      <c r="R52" s="79"/>
      <c r="S52" s="79"/>
      <c r="T52" s="14"/>
      <c r="U52" s="17"/>
      <c r="V52" s="14"/>
      <c r="W52" s="7"/>
    </row>
    <row r="53" spans="1:50" ht="18" customHeight="1">
      <c r="A53" s="14"/>
      <c r="B53" s="20">
        <v>71</v>
      </c>
      <c r="C53" s="20" t="s">
        <v>7</v>
      </c>
      <c r="D53" s="77" t="e">
        <f>(-(FV($O$9,(B53-$Q$9)*12,($S$13+$S$19)))+$G$23*(1+$O$9)^((B53-$Q$9)*12))/(13*VLOOKUP(B53, 'Ben.Risco + Adim.'!$A$21:$M$46,($G$15-1)*6+2))</f>
        <v>#VALUE!</v>
      </c>
      <c r="E53" s="78" t="e">
        <f>(-(FV($O$9,(B53-$Q$9)*12,($S$13+$S$19)))+$G$23*(1+$O$9)^((B53-$Q$9)*12))/(13*VLOOKUP(B53, 'Ben.Risco + Adim.'!$A$21:$M$46,($G$15-1)*6+3))</f>
        <v>#VALUE!</v>
      </c>
      <c r="F53" s="78" t="e">
        <f>(-(FV($O$9,(B53-$Q$9)*12,($S$13+$S$19)))+$G$23*(1+$O$9)^((B53-$Q$9)*12))/(13*VLOOKUP(B53, 'Ben.Risco + Adim.'!$A$21:$M$46,($G$15-1)*6+4))</f>
        <v>#VALUE!</v>
      </c>
      <c r="G53" s="78" t="e">
        <f>(-(FV($O$9,(B53-$Q$9)*12,($S$13+$S$19)))+$G$23*(1+$O$9)^((B53-$Q$9)*12))/(13*VLOOKUP(B53, 'Ben.Risco + Adim.'!$A$21:$M$46,($G$15-1)*6+5))</f>
        <v>#VALUE!</v>
      </c>
      <c r="H53" s="80" t="e">
        <f>(-(FV($O$9,(B53-$Q$9)*12,($S$13+$S$19)))+$G$23*(1+$O$9)^((B53-$Q$9)*12))/(13*VLOOKUP(B53, 'Ben.Risco + Adim.'!$A$21:$M$46,($G$15-1)*6+6))</f>
        <v>#VALUE!</v>
      </c>
      <c r="I53" s="80"/>
      <c r="J53" s="80"/>
      <c r="K53" s="19">
        <f>(-(FV($O$9,(B53-$Q$9)*12,($S$13+$S$19)))+$G$23*(1+$O$9)^((B53-$Q$9)*12))/(13*VLOOKUP(B53, 'Ben.Risco + Adim.'!$A$21:$M$46,($G$15-1)*6+7))</f>
        <v>0</v>
      </c>
      <c r="L53" s="14"/>
      <c r="M53" s="17"/>
      <c r="N53" s="29"/>
      <c r="O53" s="29"/>
      <c r="P53" s="29"/>
      <c r="Q53" s="29"/>
      <c r="R53" s="29"/>
      <c r="S53" s="29"/>
      <c r="T53" s="14"/>
      <c r="U53" s="17"/>
      <c r="V53" s="14"/>
      <c r="W53" s="7"/>
    </row>
    <row r="54" spans="1:50" ht="18" customHeight="1">
      <c r="A54" s="14"/>
      <c r="B54" s="20">
        <v>72</v>
      </c>
      <c r="C54" s="20" t="s">
        <v>7</v>
      </c>
      <c r="D54" s="77" t="e">
        <f>(-(FV($O$9,(B54-$Q$9)*12,($S$13+$S$19)))+$G$23*(1+$O$9)^((B54-$Q$9)*12))/(13*VLOOKUP(B54, 'Ben.Risco + Adim.'!$A$21:$M$46,($G$15-1)*6+2))</f>
        <v>#VALUE!</v>
      </c>
      <c r="E54" s="78" t="e">
        <f>(-(FV($O$9,(B54-$Q$9)*12,($S$13+$S$19)))+$G$23*(1+$O$9)^((B54-$Q$9)*12))/(13*VLOOKUP(B54, 'Ben.Risco + Adim.'!$A$21:$M$46,($G$15-1)*6+3))</f>
        <v>#VALUE!</v>
      </c>
      <c r="F54" s="78" t="e">
        <f>(-(FV($O$9,(B54-$Q$9)*12,($S$13+$S$19)))+$G$23*(1+$O$9)^((B54-$Q$9)*12))/(13*VLOOKUP(B54, 'Ben.Risco + Adim.'!$A$21:$M$46,($G$15-1)*6+4))</f>
        <v>#VALUE!</v>
      </c>
      <c r="G54" s="78" t="e">
        <f>(-(FV($O$9,(B54-$Q$9)*12,($S$13+$S$19)))+$G$23*(1+$O$9)^((B54-$Q$9)*12))/(13*VLOOKUP(B54, 'Ben.Risco + Adim.'!$A$21:$M$46,($G$15-1)*6+5))</f>
        <v>#VALUE!</v>
      </c>
      <c r="H54" s="80" t="e">
        <f>(-(FV($O$9,(B54-$Q$9)*12,($S$13+$S$19)))+$G$23*(1+$O$9)^((B54-$Q$9)*12))/(13*VLOOKUP(B54, 'Ben.Risco + Adim.'!$A$21:$M$46,($G$15-1)*6+6))</f>
        <v>#VALUE!</v>
      </c>
      <c r="I54" s="80"/>
      <c r="J54" s="80"/>
      <c r="K54" s="19">
        <f>(-(FV($O$9,(B54-$Q$9)*12,($S$13+$S$19)))+$G$23*(1+$O$9)^((B54-$Q$9)*12))/(13*VLOOKUP(B54, 'Ben.Risco + Adim.'!$A$21:$M$46,($G$15-1)*6+7))</f>
        <v>0</v>
      </c>
      <c r="L54" s="14"/>
      <c r="M54" s="17"/>
      <c r="N54" s="29"/>
      <c r="O54" s="29"/>
      <c r="P54" s="29"/>
      <c r="Q54" s="29"/>
      <c r="R54" s="29"/>
      <c r="S54" s="29"/>
      <c r="T54" s="14"/>
      <c r="U54" s="17"/>
      <c r="V54" s="14"/>
      <c r="W54" s="7"/>
    </row>
    <row r="55" spans="1:50" ht="18" customHeight="1">
      <c r="A55" s="14"/>
      <c r="B55" s="20">
        <v>73</v>
      </c>
      <c r="C55" s="20" t="s">
        <v>7</v>
      </c>
      <c r="D55" s="77" t="e">
        <f>(-(FV($O$9,(B55-$Q$9)*12,($S$13+$S$19)))+$G$23*(1+$O$9)^((B55-$Q$9)*12))/(13*VLOOKUP(B55, 'Ben.Risco + Adim.'!$A$21:$M$46,($G$15-1)*6+2))</f>
        <v>#VALUE!</v>
      </c>
      <c r="E55" s="78" t="e">
        <f>(-(FV($O$9,(B55-$Q$9)*12,($S$13+$S$19)))+$G$23*(1+$O$9)^((B55-$Q$9)*12))/(13*VLOOKUP(B55, 'Ben.Risco + Adim.'!$A$21:$M$46,($G$15-1)*6+3))</f>
        <v>#VALUE!</v>
      </c>
      <c r="F55" s="78" t="e">
        <f>(-(FV($O$9,(B55-$Q$9)*12,($S$13+$S$19)))+$G$23*(1+$O$9)^((B55-$Q$9)*12))/(13*VLOOKUP(B55, 'Ben.Risco + Adim.'!$A$21:$M$46,($G$15-1)*6+4))</f>
        <v>#VALUE!</v>
      </c>
      <c r="G55" s="78" t="e">
        <f>(-(FV($O$9,(B55-$Q$9)*12,($S$13+$S$19)))+$G$23*(1+$O$9)^((B55-$Q$9)*12))/(13*VLOOKUP(B55, 'Ben.Risco + Adim.'!$A$21:$M$46,($G$15-1)*6+5))</f>
        <v>#VALUE!</v>
      </c>
      <c r="H55" s="80" t="e">
        <f>(-(FV($O$9,(B55-$Q$9)*12,($S$13+$S$19)))+$G$23*(1+$O$9)^((B55-$Q$9)*12))/(13*VLOOKUP(B55, 'Ben.Risco + Adim.'!$A$21:$M$46,($G$15-1)*6+6))</f>
        <v>#VALUE!</v>
      </c>
      <c r="I55" s="80"/>
      <c r="J55" s="80"/>
      <c r="K55" s="19">
        <f>(-(FV($O$9,(B55-$Q$9)*12,($S$13+$S$19)))+$G$23*(1+$O$9)^((B55-$Q$9)*12))/(13*VLOOKUP(B55, 'Ben.Risco + Adim.'!$A$21:$M$46,($G$15-1)*6+7))</f>
        <v>0</v>
      </c>
      <c r="L55" s="14"/>
      <c r="M55" s="17"/>
      <c r="N55" s="29"/>
      <c r="O55" s="29"/>
      <c r="P55" s="29"/>
      <c r="Q55" s="29"/>
      <c r="R55" s="29"/>
      <c r="S55" s="29"/>
      <c r="T55" s="14"/>
      <c r="U55" s="17"/>
      <c r="V55" s="14"/>
      <c r="W55" s="7"/>
    </row>
    <row r="56" spans="1:50" ht="18" customHeight="1">
      <c r="A56" s="14"/>
      <c r="B56" s="20">
        <v>74</v>
      </c>
      <c r="C56" s="20" t="s">
        <v>7</v>
      </c>
      <c r="D56" s="77" t="e">
        <f>(-(FV($O$9,(B56-$Q$9)*12,($S$13+$S$19)))+$G$23*(1+$O$9)^((B56-$Q$9)*12))/(13*VLOOKUP(B56, 'Ben.Risco + Adim.'!$A$21:$M$46,($G$15-1)*6+2))</f>
        <v>#VALUE!</v>
      </c>
      <c r="E56" s="78" t="e">
        <f>(-(FV($O$9,(B56-$Q$9)*12,($S$13+$S$19)))+$G$23*(1+$O$9)^((B56-$Q$9)*12))/(13*VLOOKUP(B56, 'Ben.Risco + Adim.'!$A$21:$M$46,($G$15-1)*6+3))</f>
        <v>#VALUE!</v>
      </c>
      <c r="F56" s="78" t="e">
        <f>(-(FV($O$9,(B56-$Q$9)*12,($S$13+$S$19)))+$G$23*(1+$O$9)^((B56-$Q$9)*12))/(13*VLOOKUP(B56, 'Ben.Risco + Adim.'!$A$21:$M$46,($G$15-1)*6+4))</f>
        <v>#VALUE!</v>
      </c>
      <c r="G56" s="78" t="e">
        <f>(-(FV($O$9,(B56-$Q$9)*12,($S$13+$S$19)))+$G$23*(1+$O$9)^((B56-$Q$9)*12))/(13*VLOOKUP(B56, 'Ben.Risco + Adim.'!$A$21:$M$46,($G$15-1)*6+5))</f>
        <v>#VALUE!</v>
      </c>
      <c r="H56" s="80" t="e">
        <f>(-(FV($O$9,(B56-$Q$9)*12,($S$13+$S$19)))+$G$23*(1+$O$9)^((B56-$Q$9)*12))/(13*VLOOKUP(B56, 'Ben.Risco + Adim.'!$A$21:$M$46,($G$15-1)*6+6))</f>
        <v>#VALUE!</v>
      </c>
      <c r="I56" s="80"/>
      <c r="J56" s="80"/>
      <c r="K56" s="19">
        <f>(-(FV($O$9,(B56-$Q$9)*12,($S$13+$S$19)))+$G$23*(1+$O$9)^((B56-$Q$9)*12))/(13*VLOOKUP(B56, 'Ben.Risco + Adim.'!$A$21:$M$46,($G$15-1)*6+7))</f>
        <v>0</v>
      </c>
      <c r="L56" s="14"/>
      <c r="M56" s="17"/>
      <c r="N56" s="29"/>
      <c r="O56" s="29"/>
      <c r="P56" s="29"/>
      <c r="Q56" s="29"/>
      <c r="R56" s="29"/>
      <c r="S56" s="29"/>
      <c r="T56" s="14"/>
      <c r="U56" s="17"/>
      <c r="V56" s="14"/>
      <c r="W56" s="7"/>
    </row>
    <row r="57" spans="1:50" ht="18" customHeight="1">
      <c r="A57" s="14"/>
      <c r="B57" s="20">
        <v>75</v>
      </c>
      <c r="C57" s="20" t="s">
        <v>7</v>
      </c>
      <c r="D57" s="77" t="e">
        <f>(-(FV($O$9,(B57-$Q$9)*12,($S$13+$S$19)))+$G$23*(1+$O$9)^((B57-$Q$9)*12))/(13*VLOOKUP(B57, 'Ben.Risco + Adim.'!$A$21:$M$46,($G$15-1)*6+2))</f>
        <v>#VALUE!</v>
      </c>
      <c r="E57" s="78" t="e">
        <f>(-(FV($O$9,(B57-$Q$9)*12,($S$13+$S$19)))+$G$23*(1+$O$9)^((B57-$Q$9)*12))/(13*VLOOKUP(B57, 'Ben.Risco + Adim.'!$A$21:$M$46,($G$15-1)*6+3))</f>
        <v>#VALUE!</v>
      </c>
      <c r="F57" s="78" t="e">
        <f>(-(FV($O$9,(B57-$Q$9)*12,($S$13+$S$19)))+$G$23*(1+$O$9)^((B57-$Q$9)*12))/(13*VLOOKUP(B57, 'Ben.Risco + Adim.'!$A$21:$M$46,($G$15-1)*6+4))</f>
        <v>#VALUE!</v>
      </c>
      <c r="G57" s="78" t="e">
        <f>(-(FV($O$9,(B57-$Q$9)*12,($S$13+$S$19)))+$G$23*(1+$O$9)^((B57-$Q$9)*12))/(13*VLOOKUP(B57, 'Ben.Risco + Adim.'!$A$21:$M$46,($G$15-1)*6+5))</f>
        <v>#VALUE!</v>
      </c>
      <c r="H57" s="80" t="e">
        <f>(-(FV($O$9,(B57-$Q$9)*12,($S$13+$S$19)))+$G$23*(1+$O$9)^((B57-$Q$9)*12))/(13*VLOOKUP(B57, 'Ben.Risco + Adim.'!$A$21:$M$46,($G$15-1)*6+6))</f>
        <v>#VALUE!</v>
      </c>
      <c r="I57" s="80"/>
      <c r="J57" s="80"/>
      <c r="K57" s="19">
        <f>(-(FV($O$9,(B57-$Q$9)*12,($S$13+$S$19)))+$G$23*(1+$O$9)^((B57-$Q$9)*12))/(13*VLOOKUP(B57, 'Ben.Risco + Adim.'!$A$21:$M$46,($G$15-1)*6+7))</f>
        <v>0</v>
      </c>
      <c r="L57" s="14"/>
      <c r="M57" s="17"/>
      <c r="N57" s="29"/>
      <c r="O57" s="29"/>
      <c r="P57" s="29"/>
      <c r="Q57" s="29"/>
      <c r="R57" s="29"/>
      <c r="S57" s="17"/>
      <c r="T57" s="14"/>
      <c r="U57" s="17"/>
      <c r="V57" s="14"/>
      <c r="W57" s="7"/>
    </row>
    <row r="58" spans="1:50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7"/>
    </row>
    <row r="59" spans="1:50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7"/>
    </row>
    <row r="60" spans="1:50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50" s="75" customFormat="1"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</row>
    <row r="62" spans="1:50" s="75" customFormat="1"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</row>
    <row r="63" spans="1:50" s="75" customFormat="1"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</row>
    <row r="64" spans="1:50" s="75" customFormat="1"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</row>
    <row r="65" spans="24:50" s="75" customFormat="1"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</row>
    <row r="66" spans="24:50" s="75" customFormat="1"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</row>
    <row r="67" spans="24:50" s="75" customFormat="1"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</row>
    <row r="68" spans="24:50" s="75" customFormat="1"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</row>
    <row r="69" spans="24:50" s="75" customFormat="1"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</row>
    <row r="70" spans="24:50" s="75" customFormat="1"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</row>
    <row r="71" spans="24:50" s="75" customFormat="1"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</row>
    <row r="72" spans="24:50" s="75" customFormat="1"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</row>
    <row r="73" spans="24:50" s="75" customFormat="1"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</row>
    <row r="74" spans="24:50" s="75" customFormat="1"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</row>
    <row r="75" spans="24:50" s="75" customFormat="1"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</row>
    <row r="76" spans="24:50" s="75" customFormat="1"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</row>
    <row r="77" spans="24:50" s="75" customFormat="1"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</row>
    <row r="78" spans="24:50" s="75" customFormat="1"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</row>
    <row r="79" spans="24:50" s="75" customFormat="1"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</row>
    <row r="80" spans="24:50" s="75" customFormat="1"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</row>
    <row r="81" spans="24:50" s="75" customFormat="1"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</row>
    <row r="82" spans="24:50" s="75" customFormat="1"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</row>
    <row r="83" spans="24:50" s="75" customFormat="1"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</row>
    <row r="84" spans="24:50" s="75" customFormat="1"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</row>
    <row r="85" spans="24:50" s="75" customFormat="1"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</row>
    <row r="86" spans="24:50" s="75" customFormat="1"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</row>
    <row r="87" spans="24:50" s="75" customFormat="1"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</row>
    <row r="88" spans="24:50" s="75" customFormat="1"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</row>
    <row r="89" spans="24:50" s="75" customFormat="1"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</row>
    <row r="90" spans="24:50" s="75" customFormat="1"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</row>
    <row r="91" spans="24:50" s="75" customFormat="1"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</row>
    <row r="92" spans="24:50" s="75" customFormat="1"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</row>
    <row r="93" spans="24:50" s="75" customFormat="1"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</row>
    <row r="94" spans="24:50" s="75" customFormat="1"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</row>
    <row r="95" spans="24:50" s="75" customFormat="1"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</row>
    <row r="96" spans="24:50" s="75" customFormat="1"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</row>
    <row r="97" spans="24:50" s="75" customFormat="1"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</row>
    <row r="98" spans="24:50" s="75" customFormat="1"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</row>
    <row r="99" spans="24:50" s="75" customFormat="1"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</row>
    <row r="100" spans="24:50" s="75" customFormat="1"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</row>
    <row r="101" spans="24:50" s="75" customFormat="1"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</row>
    <row r="102" spans="24:50" s="75" customFormat="1"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</row>
    <row r="103" spans="24:50" s="75" customFormat="1"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</row>
    <row r="104" spans="24:50" s="75" customFormat="1"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</row>
    <row r="105" spans="24:50" s="75" customFormat="1"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</row>
    <row r="106" spans="24:50" s="75" customFormat="1"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</row>
    <row r="107" spans="24:50" s="75" customFormat="1"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</row>
    <row r="108" spans="24:50" s="75" customFormat="1"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</row>
    <row r="109" spans="24:50" s="75" customFormat="1"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</row>
    <row r="110" spans="24:50" s="75" customFormat="1"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</row>
    <row r="111" spans="24:50" s="75" customFormat="1"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</row>
    <row r="112" spans="24:50" s="75" customFormat="1"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</row>
    <row r="113" spans="24:50" s="75" customFormat="1"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</row>
    <row r="114" spans="24:50" s="75" customFormat="1"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</row>
    <row r="115" spans="24:50" s="75" customFormat="1"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</row>
    <row r="116" spans="24:50" s="75" customFormat="1"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</row>
    <row r="117" spans="24:50" s="75" customFormat="1"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</row>
    <row r="118" spans="24:50" s="75" customFormat="1"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</row>
    <row r="119" spans="24:50" s="75" customFormat="1"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</row>
    <row r="120" spans="24:50" s="75" customFormat="1"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</row>
    <row r="121" spans="24:50" s="75" customFormat="1"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</row>
    <row r="122" spans="24:50" s="75" customFormat="1"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</row>
    <row r="123" spans="24:50" s="75" customFormat="1"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</row>
    <row r="124" spans="24:50" s="75" customFormat="1"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</row>
    <row r="125" spans="24:50" s="75" customFormat="1"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</row>
    <row r="126" spans="24:50" s="75" customFormat="1"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</row>
    <row r="127" spans="24:50" s="75" customFormat="1"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</row>
    <row r="128" spans="24:50" s="75" customFormat="1"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</row>
    <row r="129" spans="24:50" s="75" customFormat="1"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</row>
    <row r="130" spans="24:50" s="75" customFormat="1"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</row>
    <row r="131" spans="24:50" s="75" customFormat="1"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</row>
    <row r="132" spans="24:50" s="75" customFormat="1"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</row>
    <row r="133" spans="24:50" s="75" customFormat="1"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</row>
    <row r="134" spans="24:50" s="75" customFormat="1"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</row>
    <row r="135" spans="24:50" s="75" customFormat="1"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</row>
    <row r="136" spans="24:50" s="75" customFormat="1"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</row>
    <row r="137" spans="24:50" s="75" customFormat="1"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</row>
    <row r="138" spans="24:50" s="75" customFormat="1"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</row>
    <row r="139" spans="24:50" s="75" customFormat="1"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</row>
    <row r="140" spans="24:50" s="75" customFormat="1"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</row>
    <row r="141" spans="24:50" s="75" customFormat="1"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</row>
    <row r="142" spans="24:50" s="75" customFormat="1"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</row>
    <row r="143" spans="24:50" s="75" customFormat="1"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</row>
    <row r="144" spans="24:50" s="75" customFormat="1"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</row>
    <row r="145" spans="24:50" s="75" customFormat="1"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</row>
    <row r="146" spans="24:50" s="75" customFormat="1"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</row>
    <row r="147" spans="24:50" s="75" customFormat="1"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</row>
    <row r="148" spans="24:50" s="75" customFormat="1"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</row>
    <row r="149" spans="24:50" s="75" customFormat="1"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</row>
    <row r="150" spans="24:50" s="75" customFormat="1"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</row>
    <row r="151" spans="24:50" s="75" customFormat="1"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</row>
    <row r="152" spans="24:50" s="75" customFormat="1"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</row>
    <row r="153" spans="24:50" s="75" customFormat="1"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</row>
    <row r="154" spans="24:50" s="75" customFormat="1"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</row>
    <row r="155" spans="24:50" s="75" customFormat="1"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</row>
    <row r="156" spans="24:50" s="75" customFormat="1"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</row>
    <row r="157" spans="24:50" s="75" customFormat="1"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</row>
    <row r="158" spans="24:50" s="75" customFormat="1"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</row>
    <row r="159" spans="24:50" s="75" customFormat="1"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</row>
    <row r="160" spans="24:50" s="75" customFormat="1"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</row>
    <row r="161" spans="24:50" s="75" customFormat="1"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</row>
    <row r="162" spans="24:50" s="75" customFormat="1"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</row>
    <row r="163" spans="24:50" s="75" customFormat="1"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</row>
    <row r="164" spans="24:50" s="75" customFormat="1"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</row>
    <row r="165" spans="24:50" s="75" customFormat="1"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</row>
    <row r="166" spans="24:50" s="75" customFormat="1"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</row>
    <row r="167" spans="24:50" s="75" customFormat="1"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</row>
    <row r="168" spans="24:50" s="75" customFormat="1"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</row>
    <row r="169" spans="24:50" s="75" customFormat="1"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</row>
    <row r="170" spans="24:50" s="75" customFormat="1"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</row>
    <row r="171" spans="24:50" s="75" customFormat="1"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</row>
    <row r="172" spans="24:50" s="75" customFormat="1"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</row>
    <row r="173" spans="24:50" s="75" customFormat="1"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</row>
    <row r="174" spans="24:50" s="75" customFormat="1"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</row>
    <row r="175" spans="24:50" s="75" customFormat="1"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</row>
    <row r="176" spans="24:50" s="75" customFormat="1"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</row>
    <row r="177" spans="24:50" s="75" customFormat="1"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</row>
    <row r="178" spans="24:50" s="75" customFormat="1"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</row>
    <row r="179" spans="24:50" s="75" customFormat="1"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</row>
    <row r="180" spans="24:50" s="75" customFormat="1"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</row>
    <row r="181" spans="24:50" s="75" customFormat="1"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</row>
    <row r="182" spans="24:50" s="75" customFormat="1"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</row>
    <row r="183" spans="24:50" s="75" customFormat="1"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</row>
    <row r="184" spans="24:50" s="75" customFormat="1"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</row>
    <row r="185" spans="24:50" s="75" customFormat="1"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</row>
    <row r="186" spans="24:50" s="75" customFormat="1"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</row>
    <row r="187" spans="24:50" s="75" customFormat="1"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</row>
    <row r="188" spans="24:50" s="75" customFormat="1"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</row>
    <row r="189" spans="24:50" s="75" customFormat="1"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</row>
    <row r="190" spans="24:50" s="75" customFormat="1"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</row>
    <row r="191" spans="24:50" s="75" customFormat="1"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</row>
    <row r="192" spans="24:50" s="75" customFormat="1"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</row>
    <row r="193" spans="24:50" s="75" customFormat="1"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</row>
    <row r="194" spans="24:50" s="75" customFormat="1"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</row>
    <row r="195" spans="24:50" s="75" customFormat="1"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</row>
    <row r="196" spans="24:50" s="75" customFormat="1"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</row>
    <row r="197" spans="24:50" s="75" customFormat="1"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</row>
    <row r="198" spans="24:50" s="75" customFormat="1"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</row>
    <row r="199" spans="24:50" s="75" customFormat="1"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</row>
    <row r="200" spans="24:50" s="75" customFormat="1"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</row>
    <row r="201" spans="24:50" s="75" customFormat="1">
      <c r="X201" s="76"/>
      <c r="Y201" s="76"/>
      <c r="Z201" s="76"/>
      <c r="AA201" s="76"/>
      <c r="AB201" s="76"/>
      <c r="AC201" s="76"/>
      <c r="AD201" s="76"/>
      <c r="AE201" s="76"/>
      <c r="AF201" s="76"/>
      <c r="AG201" s="76"/>
      <c r="AH201" s="76"/>
      <c r="AI201" s="76"/>
      <c r="AJ201" s="76"/>
      <c r="AK201" s="76"/>
      <c r="AL201" s="76"/>
      <c r="AM201" s="76"/>
      <c r="AN201" s="76"/>
      <c r="AO201" s="76"/>
      <c r="AP201" s="76"/>
      <c r="AQ201" s="76"/>
      <c r="AR201" s="76"/>
      <c r="AS201" s="76"/>
      <c r="AT201" s="76"/>
      <c r="AU201" s="76"/>
      <c r="AV201" s="76"/>
      <c r="AW201" s="76"/>
      <c r="AX201" s="76"/>
    </row>
    <row r="202" spans="24:50" s="75" customFormat="1">
      <c r="X202" s="76"/>
      <c r="Y202" s="76"/>
      <c r="Z202" s="76"/>
      <c r="AA202" s="76"/>
      <c r="AB202" s="76"/>
      <c r="AC202" s="76"/>
      <c r="AD202" s="76"/>
      <c r="AE202" s="76"/>
      <c r="AF202" s="76"/>
      <c r="AG202" s="76"/>
      <c r="AH202" s="76"/>
      <c r="AI202" s="76"/>
      <c r="AJ202" s="76"/>
      <c r="AK202" s="76"/>
      <c r="AL202" s="76"/>
      <c r="AM202" s="76"/>
      <c r="AN202" s="76"/>
      <c r="AO202" s="76"/>
      <c r="AP202" s="76"/>
      <c r="AQ202" s="76"/>
      <c r="AR202" s="76"/>
      <c r="AS202" s="76"/>
      <c r="AT202" s="76"/>
      <c r="AU202" s="76"/>
      <c r="AV202" s="76"/>
      <c r="AW202" s="76"/>
      <c r="AX202" s="76"/>
    </row>
    <row r="203" spans="24:50" s="75" customFormat="1">
      <c r="X203" s="76"/>
      <c r="Y203" s="76"/>
      <c r="Z203" s="76"/>
      <c r="AA203" s="76"/>
      <c r="AB203" s="76"/>
      <c r="AC203" s="76"/>
      <c r="AD203" s="76"/>
      <c r="AE203" s="76"/>
      <c r="AF203" s="76"/>
      <c r="AG203" s="76"/>
      <c r="AH203" s="76"/>
      <c r="AI203" s="76"/>
      <c r="AJ203" s="76"/>
      <c r="AK203" s="76"/>
      <c r="AL203" s="76"/>
      <c r="AM203" s="76"/>
      <c r="AN203" s="76"/>
      <c r="AO203" s="76"/>
      <c r="AP203" s="76"/>
      <c r="AQ203" s="76"/>
      <c r="AR203" s="76"/>
      <c r="AS203" s="76"/>
      <c r="AT203" s="76"/>
      <c r="AU203" s="76"/>
      <c r="AV203" s="76"/>
      <c r="AW203" s="76"/>
      <c r="AX203" s="76"/>
    </row>
    <row r="204" spans="24:50" s="75" customFormat="1">
      <c r="X204" s="76"/>
      <c r="Y204" s="76"/>
      <c r="Z204" s="76"/>
      <c r="AA204" s="76"/>
      <c r="AB204" s="76"/>
      <c r="AC204" s="76"/>
      <c r="AD204" s="76"/>
      <c r="AE204" s="76"/>
      <c r="AF204" s="76"/>
      <c r="AG204" s="76"/>
      <c r="AH204" s="76"/>
      <c r="AI204" s="76"/>
      <c r="AJ204" s="76"/>
      <c r="AK204" s="76"/>
      <c r="AL204" s="76"/>
      <c r="AM204" s="76"/>
      <c r="AN204" s="76"/>
      <c r="AO204" s="76"/>
      <c r="AP204" s="76"/>
      <c r="AQ204" s="76"/>
      <c r="AR204" s="76"/>
      <c r="AS204" s="76"/>
      <c r="AT204" s="76"/>
      <c r="AU204" s="76"/>
      <c r="AV204" s="76"/>
      <c r="AW204" s="76"/>
      <c r="AX204" s="76"/>
    </row>
    <row r="205" spans="24:50" s="75" customFormat="1">
      <c r="X205" s="76"/>
      <c r="Y205" s="76"/>
      <c r="Z205" s="76"/>
      <c r="AA205" s="76"/>
      <c r="AB205" s="76"/>
      <c r="AC205" s="76"/>
      <c r="AD205" s="76"/>
      <c r="AE205" s="76"/>
      <c r="AF205" s="76"/>
      <c r="AG205" s="76"/>
      <c r="AH205" s="76"/>
      <c r="AI205" s="76"/>
      <c r="AJ205" s="76"/>
      <c r="AK205" s="76"/>
      <c r="AL205" s="76"/>
      <c r="AM205" s="76"/>
      <c r="AN205" s="76"/>
      <c r="AO205" s="76"/>
      <c r="AP205" s="76"/>
      <c r="AQ205" s="76"/>
      <c r="AR205" s="76"/>
      <c r="AS205" s="76"/>
      <c r="AT205" s="76"/>
      <c r="AU205" s="76"/>
      <c r="AV205" s="76"/>
      <c r="AW205" s="76"/>
      <c r="AX205" s="76"/>
    </row>
    <row r="206" spans="24:50" s="75" customFormat="1">
      <c r="X206" s="76"/>
      <c r="Y206" s="76"/>
      <c r="Z206" s="76"/>
      <c r="AA206" s="76"/>
      <c r="AB206" s="76"/>
      <c r="AC206" s="76"/>
      <c r="AD206" s="76"/>
      <c r="AE206" s="76"/>
      <c r="AF206" s="76"/>
      <c r="AG206" s="76"/>
      <c r="AH206" s="76"/>
      <c r="AI206" s="76"/>
      <c r="AJ206" s="76"/>
      <c r="AK206" s="76"/>
      <c r="AL206" s="76"/>
      <c r="AM206" s="76"/>
      <c r="AN206" s="76"/>
      <c r="AO206" s="76"/>
      <c r="AP206" s="76"/>
      <c r="AQ206" s="76"/>
      <c r="AR206" s="76"/>
      <c r="AS206" s="76"/>
      <c r="AT206" s="76"/>
      <c r="AU206" s="76"/>
      <c r="AV206" s="76"/>
      <c r="AW206" s="76"/>
      <c r="AX206" s="76"/>
    </row>
    <row r="207" spans="24:50" s="75" customFormat="1">
      <c r="X207" s="76"/>
      <c r="Y207" s="76"/>
      <c r="Z207" s="76"/>
      <c r="AA207" s="76"/>
      <c r="AB207" s="76"/>
      <c r="AC207" s="76"/>
      <c r="AD207" s="76"/>
      <c r="AE207" s="76"/>
      <c r="AF207" s="76"/>
      <c r="AG207" s="76"/>
      <c r="AH207" s="76"/>
      <c r="AI207" s="76"/>
      <c r="AJ207" s="76"/>
      <c r="AK207" s="76"/>
      <c r="AL207" s="76"/>
      <c r="AM207" s="76"/>
      <c r="AN207" s="76"/>
      <c r="AO207" s="76"/>
      <c r="AP207" s="76"/>
      <c r="AQ207" s="76"/>
      <c r="AR207" s="76"/>
      <c r="AS207" s="76"/>
      <c r="AT207" s="76"/>
      <c r="AU207" s="76"/>
      <c r="AV207" s="76"/>
      <c r="AW207" s="76"/>
      <c r="AX207" s="76"/>
    </row>
    <row r="208" spans="24:50" s="75" customFormat="1">
      <c r="X208" s="76"/>
      <c r="Y208" s="76"/>
      <c r="Z208" s="76"/>
      <c r="AA208" s="76"/>
      <c r="AB208" s="76"/>
      <c r="AC208" s="76"/>
      <c r="AD208" s="76"/>
      <c r="AE208" s="76"/>
      <c r="AF208" s="76"/>
      <c r="AG208" s="76"/>
      <c r="AH208" s="76"/>
      <c r="AI208" s="76"/>
      <c r="AJ208" s="76"/>
      <c r="AK208" s="76"/>
      <c r="AL208" s="76"/>
      <c r="AM208" s="76"/>
      <c r="AN208" s="76"/>
      <c r="AO208" s="76"/>
      <c r="AP208" s="76"/>
      <c r="AQ208" s="76"/>
      <c r="AR208" s="76"/>
      <c r="AS208" s="76"/>
      <c r="AT208" s="76"/>
      <c r="AU208" s="76"/>
      <c r="AV208" s="76"/>
      <c r="AW208" s="76"/>
      <c r="AX208" s="76"/>
    </row>
    <row r="209" spans="24:50" s="75" customFormat="1">
      <c r="X209" s="76"/>
      <c r="Y209" s="76"/>
      <c r="Z209" s="76"/>
      <c r="AA209" s="76"/>
      <c r="AB209" s="76"/>
      <c r="AC209" s="76"/>
      <c r="AD209" s="76"/>
      <c r="AE209" s="76"/>
      <c r="AF209" s="76"/>
      <c r="AG209" s="76"/>
      <c r="AH209" s="76"/>
      <c r="AI209" s="76"/>
      <c r="AJ209" s="76"/>
      <c r="AK209" s="76"/>
      <c r="AL209" s="76"/>
      <c r="AM209" s="76"/>
      <c r="AN209" s="76"/>
      <c r="AO209" s="76"/>
      <c r="AP209" s="76"/>
      <c r="AQ209" s="76"/>
      <c r="AR209" s="76"/>
      <c r="AS209" s="76"/>
      <c r="AT209" s="76"/>
      <c r="AU209" s="76"/>
      <c r="AV209" s="76"/>
      <c r="AW209" s="76"/>
      <c r="AX209" s="76"/>
    </row>
    <row r="210" spans="24:50" s="75" customFormat="1">
      <c r="X210" s="76"/>
      <c r="Y210" s="76"/>
      <c r="Z210" s="76"/>
      <c r="AA210" s="76"/>
      <c r="AB210" s="76"/>
      <c r="AC210" s="76"/>
      <c r="AD210" s="76"/>
      <c r="AE210" s="76"/>
      <c r="AF210" s="76"/>
      <c r="AG210" s="76"/>
      <c r="AH210" s="76"/>
      <c r="AI210" s="76"/>
      <c r="AJ210" s="76"/>
      <c r="AK210" s="76"/>
      <c r="AL210" s="76"/>
      <c r="AM210" s="76"/>
      <c r="AN210" s="76"/>
      <c r="AO210" s="76"/>
      <c r="AP210" s="76"/>
      <c r="AQ210" s="76"/>
      <c r="AR210" s="76"/>
      <c r="AS210" s="76"/>
      <c r="AT210" s="76"/>
      <c r="AU210" s="76"/>
      <c r="AV210" s="76"/>
      <c r="AW210" s="76"/>
      <c r="AX210" s="76"/>
    </row>
    <row r="211" spans="24:50" s="75" customFormat="1">
      <c r="X211" s="76"/>
      <c r="Y211" s="76"/>
      <c r="Z211" s="76"/>
      <c r="AA211" s="76"/>
      <c r="AB211" s="76"/>
      <c r="AC211" s="76"/>
      <c r="AD211" s="76"/>
      <c r="AE211" s="76"/>
      <c r="AF211" s="76"/>
      <c r="AG211" s="76"/>
      <c r="AH211" s="76"/>
      <c r="AI211" s="76"/>
      <c r="AJ211" s="76"/>
      <c r="AK211" s="76"/>
      <c r="AL211" s="76"/>
      <c r="AM211" s="76"/>
      <c r="AN211" s="76"/>
      <c r="AO211" s="76"/>
      <c r="AP211" s="76"/>
      <c r="AQ211" s="76"/>
      <c r="AR211" s="76"/>
      <c r="AS211" s="76"/>
      <c r="AT211" s="76"/>
      <c r="AU211" s="76"/>
      <c r="AV211" s="76"/>
      <c r="AW211" s="76"/>
      <c r="AX211" s="76"/>
    </row>
    <row r="212" spans="24:50" s="75" customFormat="1"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</row>
    <row r="213" spans="24:50" s="75" customFormat="1">
      <c r="X213" s="76"/>
      <c r="Y213" s="76"/>
      <c r="Z213" s="76"/>
      <c r="AA213" s="76"/>
      <c r="AB213" s="76"/>
      <c r="AC213" s="76"/>
      <c r="AD213" s="76"/>
      <c r="AE213" s="76"/>
      <c r="AF213" s="76"/>
      <c r="AG213" s="76"/>
      <c r="AH213" s="76"/>
      <c r="AI213" s="76"/>
      <c r="AJ213" s="76"/>
      <c r="AK213" s="76"/>
      <c r="AL213" s="76"/>
      <c r="AM213" s="76"/>
      <c r="AN213" s="76"/>
      <c r="AO213" s="76"/>
      <c r="AP213" s="76"/>
      <c r="AQ213" s="76"/>
      <c r="AR213" s="76"/>
      <c r="AS213" s="76"/>
      <c r="AT213" s="76"/>
      <c r="AU213" s="76"/>
      <c r="AV213" s="76"/>
      <c r="AW213" s="76"/>
      <c r="AX213" s="76"/>
    </row>
    <row r="214" spans="24:50" s="75" customFormat="1">
      <c r="X214" s="76"/>
      <c r="Y214" s="76"/>
      <c r="Z214" s="76"/>
      <c r="AA214" s="76"/>
      <c r="AB214" s="76"/>
      <c r="AC214" s="76"/>
      <c r="AD214" s="76"/>
      <c r="AE214" s="76"/>
      <c r="AF214" s="76"/>
      <c r="AG214" s="76"/>
      <c r="AH214" s="76"/>
      <c r="AI214" s="76"/>
      <c r="AJ214" s="76"/>
      <c r="AK214" s="76"/>
      <c r="AL214" s="76"/>
      <c r="AM214" s="76"/>
      <c r="AN214" s="76"/>
      <c r="AO214" s="76"/>
      <c r="AP214" s="76"/>
      <c r="AQ214" s="76"/>
      <c r="AR214" s="76"/>
      <c r="AS214" s="76"/>
      <c r="AT214" s="76"/>
      <c r="AU214" s="76"/>
      <c r="AV214" s="76"/>
      <c r="AW214" s="76"/>
      <c r="AX214" s="76"/>
    </row>
    <row r="215" spans="24:50" s="75" customFormat="1">
      <c r="X215" s="76"/>
      <c r="Y215" s="76"/>
      <c r="Z215" s="76"/>
      <c r="AA215" s="76"/>
      <c r="AB215" s="76"/>
      <c r="AC215" s="76"/>
      <c r="AD215" s="76"/>
      <c r="AE215" s="76"/>
      <c r="AF215" s="76"/>
      <c r="AG215" s="76"/>
      <c r="AH215" s="76"/>
      <c r="AI215" s="76"/>
      <c r="AJ215" s="76"/>
      <c r="AK215" s="76"/>
      <c r="AL215" s="76"/>
      <c r="AM215" s="76"/>
      <c r="AN215" s="76"/>
      <c r="AO215" s="76"/>
      <c r="AP215" s="76"/>
      <c r="AQ215" s="76"/>
      <c r="AR215" s="76"/>
      <c r="AS215" s="76"/>
      <c r="AT215" s="76"/>
      <c r="AU215" s="76"/>
      <c r="AV215" s="76"/>
      <c r="AW215" s="76"/>
      <c r="AX215" s="76"/>
    </row>
    <row r="216" spans="24:50" s="75" customFormat="1">
      <c r="X216" s="76"/>
      <c r="Y216" s="76"/>
      <c r="Z216" s="76"/>
      <c r="AA216" s="76"/>
      <c r="AB216" s="76"/>
      <c r="AC216" s="76"/>
      <c r="AD216" s="76"/>
      <c r="AE216" s="76"/>
      <c r="AF216" s="76"/>
      <c r="AG216" s="76"/>
      <c r="AH216" s="76"/>
      <c r="AI216" s="76"/>
      <c r="AJ216" s="76"/>
      <c r="AK216" s="76"/>
      <c r="AL216" s="76"/>
      <c r="AM216" s="76"/>
      <c r="AN216" s="76"/>
      <c r="AO216" s="76"/>
      <c r="AP216" s="76"/>
      <c r="AQ216" s="76"/>
      <c r="AR216" s="76"/>
      <c r="AS216" s="76"/>
      <c r="AT216" s="76"/>
      <c r="AU216" s="76"/>
      <c r="AV216" s="76"/>
      <c r="AW216" s="76"/>
      <c r="AX216" s="76"/>
    </row>
    <row r="217" spans="24:50" s="75" customFormat="1">
      <c r="X217" s="76"/>
      <c r="Y217" s="76"/>
      <c r="Z217" s="76"/>
      <c r="AA217" s="76"/>
      <c r="AB217" s="76"/>
      <c r="AC217" s="76"/>
      <c r="AD217" s="76"/>
      <c r="AE217" s="76"/>
      <c r="AF217" s="76"/>
      <c r="AG217" s="76"/>
      <c r="AH217" s="76"/>
      <c r="AI217" s="76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</row>
    <row r="218" spans="24:50" s="75" customFormat="1">
      <c r="X218" s="76"/>
      <c r="Y218" s="76"/>
      <c r="Z218" s="76"/>
      <c r="AA218" s="76"/>
      <c r="AB218" s="76"/>
      <c r="AC218" s="76"/>
      <c r="AD218" s="76"/>
      <c r="AE218" s="76"/>
      <c r="AF218" s="76"/>
      <c r="AG218" s="76"/>
      <c r="AH218" s="76"/>
      <c r="AI218" s="76"/>
      <c r="AJ218" s="76"/>
      <c r="AK218" s="76"/>
      <c r="AL218" s="76"/>
      <c r="AM218" s="76"/>
      <c r="AN218" s="76"/>
      <c r="AO218" s="76"/>
      <c r="AP218" s="76"/>
      <c r="AQ218" s="76"/>
      <c r="AR218" s="76"/>
      <c r="AS218" s="76"/>
      <c r="AT218" s="76"/>
      <c r="AU218" s="76"/>
      <c r="AV218" s="76"/>
      <c r="AW218" s="76"/>
      <c r="AX218" s="76"/>
    </row>
    <row r="219" spans="24:50" s="75" customFormat="1">
      <c r="X219" s="76"/>
      <c r="Y219" s="76"/>
      <c r="Z219" s="76"/>
      <c r="AA219" s="76"/>
      <c r="AB219" s="76"/>
      <c r="AC219" s="76"/>
      <c r="AD219" s="76"/>
      <c r="AE219" s="76"/>
      <c r="AF219" s="76"/>
      <c r="AG219" s="76"/>
      <c r="AH219" s="76"/>
      <c r="AI219" s="76"/>
      <c r="AJ219" s="76"/>
      <c r="AK219" s="76"/>
      <c r="AL219" s="76"/>
      <c r="AM219" s="76"/>
      <c r="AN219" s="76"/>
      <c r="AO219" s="76"/>
      <c r="AP219" s="76"/>
      <c r="AQ219" s="76"/>
      <c r="AR219" s="76"/>
      <c r="AS219" s="76"/>
      <c r="AT219" s="76"/>
      <c r="AU219" s="76"/>
      <c r="AV219" s="76"/>
      <c r="AW219" s="76"/>
      <c r="AX219" s="76"/>
    </row>
    <row r="220" spans="24:50" s="75" customFormat="1">
      <c r="X220" s="76"/>
      <c r="Y220" s="76"/>
      <c r="Z220" s="76"/>
      <c r="AA220" s="76"/>
      <c r="AB220" s="76"/>
      <c r="AC220" s="76"/>
      <c r="AD220" s="76"/>
      <c r="AE220" s="76"/>
      <c r="AF220" s="76"/>
      <c r="AG220" s="76"/>
      <c r="AH220" s="76"/>
      <c r="AI220" s="76"/>
      <c r="AJ220" s="76"/>
      <c r="AK220" s="76"/>
      <c r="AL220" s="76"/>
      <c r="AM220" s="76"/>
      <c r="AN220" s="76"/>
      <c r="AO220" s="76"/>
      <c r="AP220" s="76"/>
      <c r="AQ220" s="76"/>
      <c r="AR220" s="76"/>
      <c r="AS220" s="76"/>
      <c r="AT220" s="76"/>
      <c r="AU220" s="76"/>
      <c r="AV220" s="76"/>
      <c r="AW220" s="76"/>
      <c r="AX220" s="76"/>
    </row>
    <row r="221" spans="24:50" s="75" customFormat="1">
      <c r="X221" s="76"/>
      <c r="Y221" s="76"/>
      <c r="Z221" s="76"/>
      <c r="AA221" s="76"/>
      <c r="AB221" s="76"/>
      <c r="AC221" s="76"/>
      <c r="AD221" s="76"/>
      <c r="AE221" s="76"/>
      <c r="AF221" s="76"/>
      <c r="AG221" s="76"/>
      <c r="AH221" s="76"/>
      <c r="AI221" s="76"/>
      <c r="AJ221" s="76"/>
      <c r="AK221" s="76"/>
      <c r="AL221" s="76"/>
      <c r="AM221" s="76"/>
      <c r="AN221" s="76"/>
      <c r="AO221" s="76"/>
      <c r="AP221" s="76"/>
      <c r="AQ221" s="76"/>
      <c r="AR221" s="76"/>
      <c r="AS221" s="76"/>
      <c r="AT221" s="76"/>
      <c r="AU221" s="76"/>
      <c r="AV221" s="76"/>
      <c r="AW221" s="76"/>
      <c r="AX221" s="76"/>
    </row>
    <row r="222" spans="24:50" s="75" customFormat="1"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</row>
    <row r="223" spans="24:50" s="75" customFormat="1">
      <c r="X223" s="76"/>
      <c r="Y223" s="76"/>
      <c r="Z223" s="76"/>
      <c r="AA223" s="76"/>
      <c r="AB223" s="76"/>
      <c r="AC223" s="76"/>
      <c r="AD223" s="76"/>
      <c r="AE223" s="76"/>
      <c r="AF223" s="76"/>
      <c r="AG223" s="76"/>
      <c r="AH223" s="76"/>
      <c r="AI223" s="76"/>
      <c r="AJ223" s="76"/>
      <c r="AK223" s="76"/>
      <c r="AL223" s="76"/>
      <c r="AM223" s="76"/>
      <c r="AN223" s="76"/>
      <c r="AO223" s="76"/>
      <c r="AP223" s="76"/>
      <c r="AQ223" s="76"/>
      <c r="AR223" s="76"/>
      <c r="AS223" s="76"/>
      <c r="AT223" s="76"/>
      <c r="AU223" s="76"/>
      <c r="AV223" s="76"/>
      <c r="AW223" s="76"/>
      <c r="AX223" s="76"/>
    </row>
    <row r="224" spans="24:50" s="75" customFormat="1"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</row>
    <row r="225" spans="24:50" s="75" customFormat="1">
      <c r="X225" s="76"/>
      <c r="Y225" s="76"/>
      <c r="Z225" s="76"/>
      <c r="AA225" s="76"/>
      <c r="AB225" s="76"/>
      <c r="AC225" s="76"/>
      <c r="AD225" s="76"/>
      <c r="AE225" s="76"/>
      <c r="AF225" s="76"/>
      <c r="AG225" s="76"/>
      <c r="AH225" s="76"/>
      <c r="AI225" s="76"/>
      <c r="AJ225" s="76"/>
      <c r="AK225" s="76"/>
      <c r="AL225" s="76"/>
      <c r="AM225" s="76"/>
      <c r="AN225" s="76"/>
      <c r="AO225" s="76"/>
      <c r="AP225" s="76"/>
      <c r="AQ225" s="76"/>
      <c r="AR225" s="76"/>
      <c r="AS225" s="76"/>
      <c r="AT225" s="76"/>
      <c r="AU225" s="76"/>
      <c r="AV225" s="76"/>
      <c r="AW225" s="76"/>
      <c r="AX225" s="76"/>
    </row>
    <row r="226" spans="24:50" s="75" customFormat="1">
      <c r="X226" s="76"/>
      <c r="Y226" s="76"/>
      <c r="Z226" s="76"/>
      <c r="AA226" s="76"/>
      <c r="AB226" s="76"/>
      <c r="AC226" s="76"/>
      <c r="AD226" s="76"/>
      <c r="AE226" s="76"/>
      <c r="AF226" s="76"/>
      <c r="AG226" s="76"/>
      <c r="AH226" s="76"/>
      <c r="AI226" s="76"/>
      <c r="AJ226" s="76"/>
      <c r="AK226" s="76"/>
      <c r="AL226" s="76"/>
      <c r="AM226" s="76"/>
      <c r="AN226" s="76"/>
      <c r="AO226" s="76"/>
      <c r="AP226" s="76"/>
      <c r="AQ226" s="76"/>
      <c r="AR226" s="76"/>
      <c r="AS226" s="76"/>
      <c r="AT226" s="76"/>
      <c r="AU226" s="76"/>
      <c r="AV226" s="76"/>
      <c r="AW226" s="76"/>
      <c r="AX226" s="76"/>
    </row>
    <row r="227" spans="24:50" s="75" customFormat="1">
      <c r="X227" s="76"/>
      <c r="Y227" s="76"/>
      <c r="Z227" s="76"/>
      <c r="AA227" s="76"/>
      <c r="AB227" s="76"/>
      <c r="AC227" s="76"/>
      <c r="AD227" s="76"/>
      <c r="AE227" s="76"/>
      <c r="AF227" s="76"/>
      <c r="AG227" s="76"/>
      <c r="AH227" s="76"/>
      <c r="AI227" s="76"/>
      <c r="AJ227" s="76"/>
      <c r="AK227" s="76"/>
      <c r="AL227" s="76"/>
      <c r="AM227" s="76"/>
      <c r="AN227" s="76"/>
      <c r="AO227" s="76"/>
      <c r="AP227" s="76"/>
      <c r="AQ227" s="76"/>
      <c r="AR227" s="76"/>
      <c r="AS227" s="76"/>
      <c r="AT227" s="76"/>
      <c r="AU227" s="76"/>
      <c r="AV227" s="76"/>
      <c r="AW227" s="76"/>
      <c r="AX227" s="76"/>
    </row>
    <row r="228" spans="24:50" s="75" customFormat="1">
      <c r="X228" s="76"/>
      <c r="Y228" s="76"/>
      <c r="Z228" s="76"/>
      <c r="AA228" s="76"/>
      <c r="AB228" s="76"/>
      <c r="AC228" s="76"/>
      <c r="AD228" s="76"/>
      <c r="AE228" s="76"/>
      <c r="AF228" s="76"/>
      <c r="AG228" s="76"/>
      <c r="AH228" s="76"/>
      <c r="AI228" s="76"/>
      <c r="AJ228" s="76"/>
      <c r="AK228" s="76"/>
      <c r="AL228" s="76"/>
      <c r="AM228" s="76"/>
      <c r="AN228" s="76"/>
      <c r="AO228" s="76"/>
      <c r="AP228" s="76"/>
      <c r="AQ228" s="76"/>
      <c r="AR228" s="76"/>
      <c r="AS228" s="76"/>
      <c r="AT228" s="76"/>
      <c r="AU228" s="76"/>
      <c r="AV228" s="76"/>
      <c r="AW228" s="76"/>
      <c r="AX228" s="76"/>
    </row>
    <row r="229" spans="24:50" s="75" customFormat="1">
      <c r="X229" s="76"/>
      <c r="Y229" s="76"/>
      <c r="Z229" s="76"/>
      <c r="AA229" s="76"/>
      <c r="AB229" s="76"/>
      <c r="AC229" s="76"/>
      <c r="AD229" s="76"/>
      <c r="AE229" s="76"/>
      <c r="AF229" s="76"/>
      <c r="AG229" s="76"/>
      <c r="AH229" s="76"/>
      <c r="AI229" s="76"/>
      <c r="AJ229" s="76"/>
      <c r="AK229" s="76"/>
      <c r="AL229" s="76"/>
      <c r="AM229" s="76"/>
      <c r="AN229" s="76"/>
      <c r="AO229" s="76"/>
      <c r="AP229" s="76"/>
      <c r="AQ229" s="76"/>
      <c r="AR229" s="76"/>
      <c r="AS229" s="76"/>
      <c r="AT229" s="76"/>
      <c r="AU229" s="76"/>
      <c r="AV229" s="76"/>
      <c r="AW229" s="76"/>
      <c r="AX229" s="76"/>
    </row>
    <row r="230" spans="24:50" s="75" customFormat="1">
      <c r="X230" s="76"/>
      <c r="Y230" s="76"/>
      <c r="Z230" s="76"/>
      <c r="AA230" s="76"/>
      <c r="AB230" s="76"/>
      <c r="AC230" s="76"/>
      <c r="AD230" s="76"/>
      <c r="AE230" s="76"/>
      <c r="AF230" s="76"/>
      <c r="AG230" s="76"/>
      <c r="AH230" s="76"/>
      <c r="AI230" s="76"/>
      <c r="AJ230" s="76"/>
      <c r="AK230" s="76"/>
      <c r="AL230" s="76"/>
      <c r="AM230" s="76"/>
      <c r="AN230" s="76"/>
      <c r="AO230" s="76"/>
      <c r="AP230" s="76"/>
      <c r="AQ230" s="76"/>
      <c r="AR230" s="76"/>
      <c r="AS230" s="76"/>
      <c r="AT230" s="76"/>
      <c r="AU230" s="76"/>
      <c r="AV230" s="76"/>
      <c r="AW230" s="76"/>
      <c r="AX230" s="76"/>
    </row>
    <row r="231" spans="24:50" s="75" customFormat="1">
      <c r="X231" s="76"/>
      <c r="Y231" s="76"/>
      <c r="Z231" s="76"/>
      <c r="AA231" s="76"/>
      <c r="AB231" s="76"/>
      <c r="AC231" s="76"/>
      <c r="AD231" s="76"/>
      <c r="AE231" s="76"/>
      <c r="AF231" s="76"/>
      <c r="AG231" s="76"/>
      <c r="AH231" s="76"/>
      <c r="AI231" s="76"/>
      <c r="AJ231" s="76"/>
      <c r="AK231" s="76"/>
      <c r="AL231" s="76"/>
      <c r="AM231" s="76"/>
      <c r="AN231" s="76"/>
      <c r="AO231" s="76"/>
      <c r="AP231" s="76"/>
      <c r="AQ231" s="76"/>
      <c r="AR231" s="76"/>
      <c r="AS231" s="76"/>
      <c r="AT231" s="76"/>
      <c r="AU231" s="76"/>
      <c r="AV231" s="76"/>
      <c r="AW231" s="76"/>
      <c r="AX231" s="76"/>
    </row>
    <row r="232" spans="24:50" s="75" customFormat="1">
      <c r="X232" s="76"/>
      <c r="Y232" s="76"/>
      <c r="Z232" s="76"/>
      <c r="AA232" s="76"/>
      <c r="AB232" s="76"/>
      <c r="AC232" s="76"/>
      <c r="AD232" s="76"/>
      <c r="AE232" s="76"/>
      <c r="AF232" s="76"/>
      <c r="AG232" s="76"/>
      <c r="AH232" s="76"/>
      <c r="AI232" s="76"/>
      <c r="AJ232" s="76"/>
      <c r="AK232" s="76"/>
      <c r="AL232" s="76"/>
      <c r="AM232" s="76"/>
      <c r="AN232" s="76"/>
      <c r="AO232" s="76"/>
      <c r="AP232" s="76"/>
      <c r="AQ232" s="76"/>
      <c r="AR232" s="76"/>
      <c r="AS232" s="76"/>
      <c r="AT232" s="76"/>
      <c r="AU232" s="76"/>
      <c r="AV232" s="76"/>
      <c r="AW232" s="76"/>
      <c r="AX232" s="76"/>
    </row>
    <row r="233" spans="24:50" s="75" customFormat="1">
      <c r="X233" s="76"/>
      <c r="Y233" s="76"/>
      <c r="Z233" s="76"/>
      <c r="AA233" s="76"/>
      <c r="AB233" s="76"/>
      <c r="AC233" s="76"/>
      <c r="AD233" s="76"/>
      <c r="AE233" s="76"/>
      <c r="AF233" s="76"/>
      <c r="AG233" s="76"/>
      <c r="AH233" s="76"/>
      <c r="AI233" s="76"/>
      <c r="AJ233" s="76"/>
      <c r="AK233" s="76"/>
      <c r="AL233" s="76"/>
      <c r="AM233" s="76"/>
      <c r="AN233" s="76"/>
      <c r="AO233" s="76"/>
      <c r="AP233" s="76"/>
      <c r="AQ233" s="76"/>
      <c r="AR233" s="76"/>
      <c r="AS233" s="76"/>
      <c r="AT233" s="76"/>
      <c r="AU233" s="76"/>
      <c r="AV233" s="76"/>
      <c r="AW233" s="76"/>
      <c r="AX233" s="76"/>
    </row>
    <row r="234" spans="24:50" s="75" customFormat="1">
      <c r="X234" s="76"/>
      <c r="Y234" s="76"/>
      <c r="Z234" s="76"/>
      <c r="AA234" s="76"/>
      <c r="AB234" s="76"/>
      <c r="AC234" s="76"/>
      <c r="AD234" s="76"/>
      <c r="AE234" s="76"/>
      <c r="AF234" s="76"/>
      <c r="AG234" s="76"/>
      <c r="AH234" s="76"/>
      <c r="AI234" s="76"/>
      <c r="AJ234" s="76"/>
      <c r="AK234" s="76"/>
      <c r="AL234" s="76"/>
      <c r="AM234" s="76"/>
      <c r="AN234" s="76"/>
      <c r="AO234" s="76"/>
      <c r="AP234" s="76"/>
      <c r="AQ234" s="76"/>
      <c r="AR234" s="76"/>
      <c r="AS234" s="76"/>
      <c r="AT234" s="76"/>
      <c r="AU234" s="76"/>
      <c r="AV234" s="76"/>
      <c r="AW234" s="76"/>
      <c r="AX234" s="76"/>
    </row>
    <row r="235" spans="24:50" s="75" customFormat="1">
      <c r="X235" s="76"/>
      <c r="Y235" s="76"/>
      <c r="Z235" s="76"/>
      <c r="AA235" s="76"/>
      <c r="AB235" s="76"/>
      <c r="AC235" s="76"/>
      <c r="AD235" s="76"/>
      <c r="AE235" s="76"/>
      <c r="AF235" s="76"/>
      <c r="AG235" s="76"/>
      <c r="AH235" s="76"/>
      <c r="AI235" s="76"/>
      <c r="AJ235" s="76"/>
      <c r="AK235" s="76"/>
      <c r="AL235" s="76"/>
      <c r="AM235" s="76"/>
      <c r="AN235" s="76"/>
      <c r="AO235" s="76"/>
      <c r="AP235" s="76"/>
      <c r="AQ235" s="76"/>
      <c r="AR235" s="76"/>
      <c r="AS235" s="76"/>
      <c r="AT235" s="76"/>
      <c r="AU235" s="76"/>
      <c r="AV235" s="76"/>
      <c r="AW235" s="76"/>
      <c r="AX235" s="76"/>
    </row>
    <row r="236" spans="24:50" s="75" customFormat="1">
      <c r="X236" s="76"/>
      <c r="Y236" s="76"/>
      <c r="Z236" s="76"/>
      <c r="AA236" s="76"/>
      <c r="AB236" s="76"/>
      <c r="AC236" s="76"/>
      <c r="AD236" s="76"/>
      <c r="AE236" s="76"/>
      <c r="AF236" s="76"/>
      <c r="AG236" s="76"/>
      <c r="AH236" s="76"/>
      <c r="AI236" s="76"/>
      <c r="AJ236" s="76"/>
      <c r="AK236" s="76"/>
      <c r="AL236" s="76"/>
      <c r="AM236" s="76"/>
      <c r="AN236" s="76"/>
      <c r="AO236" s="76"/>
      <c r="AP236" s="76"/>
      <c r="AQ236" s="76"/>
      <c r="AR236" s="76"/>
      <c r="AS236" s="76"/>
      <c r="AT236" s="76"/>
      <c r="AU236" s="76"/>
      <c r="AV236" s="76"/>
      <c r="AW236" s="76"/>
      <c r="AX236" s="76"/>
    </row>
    <row r="237" spans="24:50" s="75" customFormat="1"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</row>
    <row r="238" spans="24:50" s="75" customFormat="1">
      <c r="X238" s="76"/>
      <c r="Y238" s="76"/>
      <c r="Z238" s="76"/>
      <c r="AA238" s="76"/>
      <c r="AB238" s="76"/>
      <c r="AC238" s="76"/>
      <c r="AD238" s="76"/>
      <c r="AE238" s="76"/>
      <c r="AF238" s="76"/>
      <c r="AG238" s="76"/>
      <c r="AH238" s="76"/>
      <c r="AI238" s="76"/>
      <c r="AJ238" s="76"/>
      <c r="AK238" s="76"/>
      <c r="AL238" s="76"/>
      <c r="AM238" s="76"/>
      <c r="AN238" s="76"/>
      <c r="AO238" s="76"/>
      <c r="AP238" s="76"/>
      <c r="AQ238" s="76"/>
      <c r="AR238" s="76"/>
      <c r="AS238" s="76"/>
      <c r="AT238" s="76"/>
      <c r="AU238" s="76"/>
      <c r="AV238" s="76"/>
      <c r="AW238" s="76"/>
      <c r="AX238" s="76"/>
    </row>
    <row r="239" spans="24:50" s="75" customFormat="1">
      <c r="X239" s="76"/>
      <c r="Y239" s="76"/>
      <c r="Z239" s="76"/>
      <c r="AA239" s="76"/>
      <c r="AB239" s="76"/>
      <c r="AC239" s="76"/>
      <c r="AD239" s="76"/>
      <c r="AE239" s="76"/>
      <c r="AF239" s="76"/>
      <c r="AG239" s="76"/>
      <c r="AH239" s="76"/>
      <c r="AI239" s="76"/>
      <c r="AJ239" s="76"/>
      <c r="AK239" s="76"/>
      <c r="AL239" s="76"/>
      <c r="AM239" s="76"/>
      <c r="AN239" s="76"/>
      <c r="AO239" s="76"/>
      <c r="AP239" s="76"/>
      <c r="AQ239" s="76"/>
      <c r="AR239" s="76"/>
      <c r="AS239" s="76"/>
      <c r="AT239" s="76"/>
      <c r="AU239" s="76"/>
      <c r="AV239" s="76"/>
      <c r="AW239" s="76"/>
      <c r="AX239" s="76"/>
    </row>
    <row r="240" spans="24:50" s="75" customFormat="1">
      <c r="X240" s="76"/>
      <c r="Y240" s="76"/>
      <c r="Z240" s="76"/>
      <c r="AA240" s="76"/>
      <c r="AB240" s="76"/>
      <c r="AC240" s="76"/>
      <c r="AD240" s="76"/>
      <c r="AE240" s="76"/>
      <c r="AF240" s="76"/>
      <c r="AG240" s="76"/>
      <c r="AH240" s="76"/>
      <c r="AI240" s="76"/>
      <c r="AJ240" s="76"/>
      <c r="AK240" s="76"/>
      <c r="AL240" s="76"/>
      <c r="AM240" s="76"/>
      <c r="AN240" s="76"/>
      <c r="AO240" s="76"/>
      <c r="AP240" s="76"/>
      <c r="AQ240" s="76"/>
      <c r="AR240" s="76"/>
      <c r="AS240" s="76"/>
      <c r="AT240" s="76"/>
      <c r="AU240" s="76"/>
      <c r="AV240" s="76"/>
      <c r="AW240" s="76"/>
      <c r="AX240" s="76"/>
    </row>
    <row r="241" spans="24:50" s="75" customFormat="1">
      <c r="X241" s="76"/>
      <c r="Y241" s="76"/>
      <c r="Z241" s="76"/>
      <c r="AA241" s="76"/>
      <c r="AB241" s="76"/>
      <c r="AC241" s="76"/>
      <c r="AD241" s="76"/>
      <c r="AE241" s="76"/>
      <c r="AF241" s="76"/>
      <c r="AG241" s="76"/>
      <c r="AH241" s="76"/>
      <c r="AI241" s="76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</row>
    <row r="242" spans="24:50" s="75" customFormat="1">
      <c r="X242" s="76"/>
      <c r="Y242" s="76"/>
      <c r="Z242" s="76"/>
      <c r="AA242" s="76"/>
      <c r="AB242" s="76"/>
      <c r="AC242" s="76"/>
      <c r="AD242" s="76"/>
      <c r="AE242" s="76"/>
      <c r="AF242" s="76"/>
      <c r="AG242" s="76"/>
      <c r="AH242" s="76"/>
      <c r="AI242" s="76"/>
      <c r="AJ242" s="76"/>
      <c r="AK242" s="76"/>
      <c r="AL242" s="76"/>
      <c r="AM242" s="76"/>
      <c r="AN242" s="76"/>
      <c r="AO242" s="76"/>
      <c r="AP242" s="76"/>
      <c r="AQ242" s="76"/>
      <c r="AR242" s="76"/>
      <c r="AS242" s="76"/>
      <c r="AT242" s="76"/>
      <c r="AU242" s="76"/>
      <c r="AV242" s="76"/>
      <c r="AW242" s="76"/>
      <c r="AX242" s="76"/>
    </row>
    <row r="243" spans="24:50" s="75" customFormat="1">
      <c r="X243" s="76"/>
      <c r="Y243" s="76"/>
      <c r="Z243" s="76"/>
      <c r="AA243" s="76"/>
      <c r="AB243" s="76"/>
      <c r="AC243" s="76"/>
      <c r="AD243" s="76"/>
      <c r="AE243" s="76"/>
      <c r="AF243" s="76"/>
      <c r="AG243" s="76"/>
      <c r="AH243" s="76"/>
      <c r="AI243" s="76"/>
      <c r="AJ243" s="76"/>
      <c r="AK243" s="76"/>
      <c r="AL243" s="76"/>
      <c r="AM243" s="76"/>
      <c r="AN243" s="76"/>
      <c r="AO243" s="76"/>
      <c r="AP243" s="76"/>
      <c r="AQ243" s="76"/>
      <c r="AR243" s="76"/>
      <c r="AS243" s="76"/>
      <c r="AT243" s="76"/>
      <c r="AU243" s="76"/>
      <c r="AV243" s="76"/>
      <c r="AW243" s="76"/>
      <c r="AX243" s="76"/>
    </row>
    <row r="244" spans="24:50" s="75" customFormat="1">
      <c r="X244" s="76"/>
      <c r="Y244" s="76"/>
      <c r="Z244" s="76"/>
      <c r="AA244" s="76"/>
      <c r="AB244" s="76"/>
      <c r="AC244" s="76"/>
      <c r="AD244" s="76"/>
      <c r="AE244" s="76"/>
      <c r="AF244" s="76"/>
      <c r="AG244" s="76"/>
      <c r="AH244" s="76"/>
      <c r="AI244" s="76"/>
      <c r="AJ244" s="76"/>
      <c r="AK244" s="76"/>
      <c r="AL244" s="76"/>
      <c r="AM244" s="76"/>
      <c r="AN244" s="76"/>
      <c r="AO244" s="76"/>
      <c r="AP244" s="76"/>
      <c r="AQ244" s="76"/>
      <c r="AR244" s="76"/>
      <c r="AS244" s="76"/>
      <c r="AT244" s="76"/>
      <c r="AU244" s="76"/>
      <c r="AV244" s="76"/>
      <c r="AW244" s="76"/>
      <c r="AX244" s="76"/>
    </row>
    <row r="245" spans="24:50" s="75" customFormat="1">
      <c r="X245" s="76"/>
      <c r="Y245" s="76"/>
      <c r="Z245" s="76"/>
      <c r="AA245" s="76"/>
      <c r="AB245" s="76"/>
      <c r="AC245" s="76"/>
      <c r="AD245" s="76"/>
      <c r="AE245" s="76"/>
      <c r="AF245" s="76"/>
      <c r="AG245" s="76"/>
      <c r="AH245" s="76"/>
      <c r="AI245" s="76"/>
      <c r="AJ245" s="76"/>
      <c r="AK245" s="76"/>
      <c r="AL245" s="76"/>
      <c r="AM245" s="76"/>
      <c r="AN245" s="76"/>
      <c r="AO245" s="76"/>
      <c r="AP245" s="76"/>
      <c r="AQ245" s="76"/>
      <c r="AR245" s="76"/>
      <c r="AS245" s="76"/>
      <c r="AT245" s="76"/>
      <c r="AU245" s="76"/>
      <c r="AV245" s="76"/>
      <c r="AW245" s="76"/>
      <c r="AX245" s="76"/>
    </row>
    <row r="246" spans="24:50" s="75" customFormat="1">
      <c r="X246" s="76"/>
      <c r="Y246" s="76"/>
      <c r="Z246" s="76"/>
      <c r="AA246" s="76"/>
      <c r="AB246" s="76"/>
      <c r="AC246" s="76"/>
      <c r="AD246" s="76"/>
      <c r="AE246" s="76"/>
      <c r="AF246" s="76"/>
      <c r="AG246" s="76"/>
      <c r="AH246" s="76"/>
      <c r="AI246" s="76"/>
      <c r="AJ246" s="76"/>
      <c r="AK246" s="76"/>
      <c r="AL246" s="76"/>
      <c r="AM246" s="76"/>
      <c r="AN246" s="76"/>
      <c r="AO246" s="76"/>
      <c r="AP246" s="76"/>
      <c r="AQ246" s="76"/>
      <c r="AR246" s="76"/>
      <c r="AS246" s="76"/>
      <c r="AT246" s="76"/>
      <c r="AU246" s="76"/>
      <c r="AV246" s="76"/>
      <c r="AW246" s="76"/>
      <c r="AX246" s="76"/>
    </row>
    <row r="247" spans="24:50" s="75" customFormat="1"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</row>
    <row r="248" spans="24:50" s="75" customFormat="1">
      <c r="X248" s="76"/>
      <c r="Y248" s="76"/>
      <c r="Z248" s="76"/>
      <c r="AA248" s="76"/>
      <c r="AB248" s="76"/>
      <c r="AC248" s="76"/>
      <c r="AD248" s="76"/>
      <c r="AE248" s="76"/>
      <c r="AF248" s="76"/>
      <c r="AG248" s="76"/>
      <c r="AH248" s="76"/>
      <c r="AI248" s="76"/>
      <c r="AJ248" s="76"/>
      <c r="AK248" s="76"/>
      <c r="AL248" s="76"/>
      <c r="AM248" s="76"/>
      <c r="AN248" s="76"/>
      <c r="AO248" s="76"/>
      <c r="AP248" s="76"/>
      <c r="AQ248" s="76"/>
      <c r="AR248" s="76"/>
      <c r="AS248" s="76"/>
      <c r="AT248" s="76"/>
      <c r="AU248" s="76"/>
      <c r="AV248" s="76"/>
      <c r="AW248" s="76"/>
      <c r="AX248" s="76"/>
    </row>
    <row r="249" spans="24:50" s="75" customFormat="1">
      <c r="X249" s="76"/>
      <c r="Y249" s="76"/>
      <c r="Z249" s="76"/>
      <c r="AA249" s="76"/>
      <c r="AB249" s="76"/>
      <c r="AC249" s="76"/>
      <c r="AD249" s="76"/>
      <c r="AE249" s="76"/>
      <c r="AF249" s="76"/>
      <c r="AG249" s="76"/>
      <c r="AH249" s="76"/>
      <c r="AI249" s="76"/>
      <c r="AJ249" s="76"/>
      <c r="AK249" s="76"/>
      <c r="AL249" s="76"/>
      <c r="AM249" s="76"/>
      <c r="AN249" s="76"/>
      <c r="AO249" s="76"/>
      <c r="AP249" s="76"/>
      <c r="AQ249" s="76"/>
      <c r="AR249" s="76"/>
      <c r="AS249" s="76"/>
      <c r="AT249" s="76"/>
      <c r="AU249" s="76"/>
      <c r="AV249" s="76"/>
      <c r="AW249" s="76"/>
      <c r="AX249" s="76"/>
    </row>
    <row r="250" spans="24:50" s="75" customFormat="1">
      <c r="X250" s="76"/>
      <c r="Y250" s="76"/>
      <c r="Z250" s="76"/>
      <c r="AA250" s="76"/>
      <c r="AB250" s="76"/>
      <c r="AC250" s="76"/>
      <c r="AD250" s="76"/>
      <c r="AE250" s="76"/>
      <c r="AF250" s="76"/>
      <c r="AG250" s="76"/>
      <c r="AH250" s="76"/>
      <c r="AI250" s="76"/>
      <c r="AJ250" s="76"/>
      <c r="AK250" s="76"/>
      <c r="AL250" s="76"/>
      <c r="AM250" s="76"/>
      <c r="AN250" s="76"/>
      <c r="AO250" s="76"/>
      <c r="AP250" s="76"/>
      <c r="AQ250" s="76"/>
      <c r="AR250" s="76"/>
      <c r="AS250" s="76"/>
      <c r="AT250" s="76"/>
      <c r="AU250" s="76"/>
      <c r="AV250" s="76"/>
      <c r="AW250" s="76"/>
      <c r="AX250" s="76"/>
    </row>
    <row r="251" spans="24:50" s="75" customFormat="1">
      <c r="X251" s="76"/>
      <c r="Y251" s="76"/>
      <c r="Z251" s="76"/>
      <c r="AA251" s="76"/>
      <c r="AB251" s="76"/>
      <c r="AC251" s="76"/>
      <c r="AD251" s="76"/>
      <c r="AE251" s="76"/>
      <c r="AF251" s="76"/>
      <c r="AG251" s="76"/>
      <c r="AH251" s="76"/>
      <c r="AI251" s="76"/>
      <c r="AJ251" s="76"/>
      <c r="AK251" s="76"/>
      <c r="AL251" s="76"/>
      <c r="AM251" s="76"/>
      <c r="AN251" s="76"/>
      <c r="AO251" s="76"/>
      <c r="AP251" s="76"/>
      <c r="AQ251" s="76"/>
      <c r="AR251" s="76"/>
      <c r="AS251" s="76"/>
      <c r="AT251" s="76"/>
      <c r="AU251" s="76"/>
      <c r="AV251" s="76"/>
      <c r="AW251" s="76"/>
      <c r="AX251" s="76"/>
    </row>
    <row r="252" spans="24:50" s="75" customFormat="1">
      <c r="X252" s="76"/>
      <c r="Y252" s="76"/>
      <c r="Z252" s="76"/>
      <c r="AA252" s="76"/>
      <c r="AB252" s="76"/>
      <c r="AC252" s="76"/>
      <c r="AD252" s="76"/>
      <c r="AE252" s="76"/>
      <c r="AF252" s="76"/>
      <c r="AG252" s="76"/>
      <c r="AH252" s="76"/>
      <c r="AI252" s="76"/>
      <c r="AJ252" s="76"/>
      <c r="AK252" s="76"/>
      <c r="AL252" s="76"/>
      <c r="AM252" s="76"/>
      <c r="AN252" s="76"/>
      <c r="AO252" s="76"/>
      <c r="AP252" s="76"/>
      <c r="AQ252" s="76"/>
      <c r="AR252" s="76"/>
      <c r="AS252" s="76"/>
      <c r="AT252" s="76"/>
      <c r="AU252" s="76"/>
      <c r="AV252" s="76"/>
      <c r="AW252" s="76"/>
      <c r="AX252" s="76"/>
    </row>
    <row r="253" spans="24:50" s="75" customFormat="1">
      <c r="X253" s="76"/>
      <c r="Y253" s="76"/>
      <c r="Z253" s="76"/>
      <c r="AA253" s="76"/>
      <c r="AB253" s="76"/>
      <c r="AC253" s="76"/>
      <c r="AD253" s="76"/>
      <c r="AE253" s="76"/>
      <c r="AF253" s="76"/>
      <c r="AG253" s="76"/>
      <c r="AH253" s="76"/>
      <c r="AI253" s="76"/>
      <c r="AJ253" s="76"/>
      <c r="AK253" s="76"/>
      <c r="AL253" s="76"/>
      <c r="AM253" s="76"/>
      <c r="AN253" s="76"/>
      <c r="AO253" s="76"/>
      <c r="AP253" s="76"/>
      <c r="AQ253" s="76"/>
      <c r="AR253" s="76"/>
      <c r="AS253" s="76"/>
      <c r="AT253" s="76"/>
      <c r="AU253" s="76"/>
      <c r="AV253" s="76"/>
      <c r="AW253" s="76"/>
      <c r="AX253" s="76"/>
    </row>
    <row r="254" spans="24:50" s="75" customFormat="1">
      <c r="X254" s="76"/>
      <c r="Y254" s="76"/>
      <c r="Z254" s="76"/>
      <c r="AA254" s="76"/>
      <c r="AB254" s="76"/>
      <c r="AC254" s="76"/>
      <c r="AD254" s="76"/>
      <c r="AE254" s="76"/>
      <c r="AF254" s="76"/>
      <c r="AG254" s="76"/>
      <c r="AH254" s="76"/>
      <c r="AI254" s="76"/>
      <c r="AJ254" s="76"/>
      <c r="AK254" s="76"/>
      <c r="AL254" s="76"/>
      <c r="AM254" s="76"/>
      <c r="AN254" s="76"/>
      <c r="AO254" s="76"/>
      <c r="AP254" s="76"/>
      <c r="AQ254" s="76"/>
      <c r="AR254" s="76"/>
      <c r="AS254" s="76"/>
      <c r="AT254" s="76"/>
      <c r="AU254" s="76"/>
      <c r="AV254" s="76"/>
      <c r="AW254" s="76"/>
      <c r="AX254" s="76"/>
    </row>
    <row r="255" spans="24:50" s="75" customFormat="1"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6"/>
      <c r="AK255" s="76"/>
      <c r="AL255" s="76"/>
      <c r="AM255" s="76"/>
      <c r="AN255" s="76"/>
      <c r="AO255" s="76"/>
      <c r="AP255" s="76"/>
      <c r="AQ255" s="76"/>
      <c r="AR255" s="76"/>
      <c r="AS255" s="76"/>
      <c r="AT255" s="76"/>
      <c r="AU255" s="76"/>
      <c r="AV255" s="76"/>
      <c r="AW255" s="76"/>
      <c r="AX255" s="76"/>
    </row>
    <row r="256" spans="24:50" s="75" customFormat="1">
      <c r="X256" s="76"/>
      <c r="Y256" s="76"/>
      <c r="Z256" s="76"/>
      <c r="AA256" s="76"/>
      <c r="AB256" s="76"/>
      <c r="AC256" s="76"/>
      <c r="AD256" s="76"/>
      <c r="AE256" s="76"/>
      <c r="AF256" s="76"/>
      <c r="AG256" s="76"/>
      <c r="AH256" s="76"/>
      <c r="AI256" s="76"/>
      <c r="AJ256" s="76"/>
      <c r="AK256" s="76"/>
      <c r="AL256" s="76"/>
      <c r="AM256" s="76"/>
      <c r="AN256" s="76"/>
      <c r="AO256" s="76"/>
      <c r="AP256" s="76"/>
      <c r="AQ256" s="76"/>
      <c r="AR256" s="76"/>
      <c r="AS256" s="76"/>
      <c r="AT256" s="76"/>
      <c r="AU256" s="76"/>
      <c r="AV256" s="76"/>
      <c r="AW256" s="76"/>
      <c r="AX256" s="76"/>
    </row>
    <row r="257" spans="24:50" s="75" customFormat="1"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</row>
    <row r="258" spans="24:50" s="75" customFormat="1">
      <c r="X258" s="76"/>
      <c r="Y258" s="76"/>
      <c r="Z258" s="76"/>
      <c r="AA258" s="76"/>
      <c r="AB258" s="76"/>
      <c r="AC258" s="76"/>
      <c r="AD258" s="76"/>
      <c r="AE258" s="76"/>
      <c r="AF258" s="76"/>
      <c r="AG258" s="76"/>
      <c r="AH258" s="76"/>
      <c r="AI258" s="76"/>
      <c r="AJ258" s="76"/>
      <c r="AK258" s="76"/>
      <c r="AL258" s="76"/>
      <c r="AM258" s="76"/>
      <c r="AN258" s="76"/>
      <c r="AO258" s="76"/>
      <c r="AP258" s="76"/>
      <c r="AQ258" s="76"/>
      <c r="AR258" s="76"/>
      <c r="AS258" s="76"/>
      <c r="AT258" s="76"/>
      <c r="AU258" s="76"/>
      <c r="AV258" s="76"/>
      <c r="AW258" s="76"/>
      <c r="AX258" s="76"/>
    </row>
    <row r="259" spans="24:50" s="75" customFormat="1">
      <c r="X259" s="76"/>
      <c r="Y259" s="76"/>
      <c r="Z259" s="76"/>
      <c r="AA259" s="76"/>
      <c r="AB259" s="76"/>
      <c r="AC259" s="76"/>
      <c r="AD259" s="76"/>
      <c r="AE259" s="76"/>
      <c r="AF259" s="76"/>
      <c r="AG259" s="76"/>
      <c r="AH259" s="76"/>
      <c r="AI259" s="76"/>
      <c r="AJ259" s="76"/>
      <c r="AK259" s="76"/>
      <c r="AL259" s="76"/>
      <c r="AM259" s="76"/>
      <c r="AN259" s="76"/>
      <c r="AO259" s="76"/>
      <c r="AP259" s="76"/>
      <c r="AQ259" s="76"/>
      <c r="AR259" s="76"/>
      <c r="AS259" s="76"/>
      <c r="AT259" s="76"/>
      <c r="AU259" s="76"/>
      <c r="AV259" s="76"/>
      <c r="AW259" s="76"/>
      <c r="AX259" s="76"/>
    </row>
    <row r="260" spans="24:50" s="75" customFormat="1">
      <c r="X260" s="76"/>
      <c r="Y260" s="76"/>
      <c r="Z260" s="76"/>
      <c r="AA260" s="76"/>
      <c r="AB260" s="76"/>
      <c r="AC260" s="76"/>
      <c r="AD260" s="76"/>
      <c r="AE260" s="76"/>
      <c r="AF260" s="76"/>
      <c r="AG260" s="76"/>
      <c r="AH260" s="76"/>
      <c r="AI260" s="76"/>
      <c r="AJ260" s="76"/>
      <c r="AK260" s="76"/>
      <c r="AL260" s="76"/>
      <c r="AM260" s="76"/>
      <c r="AN260" s="76"/>
      <c r="AO260" s="76"/>
      <c r="AP260" s="76"/>
      <c r="AQ260" s="76"/>
      <c r="AR260" s="76"/>
      <c r="AS260" s="76"/>
      <c r="AT260" s="76"/>
      <c r="AU260" s="76"/>
      <c r="AV260" s="76"/>
      <c r="AW260" s="76"/>
      <c r="AX260" s="76"/>
    </row>
    <row r="261" spans="24:50" s="75" customFormat="1">
      <c r="X261" s="76"/>
      <c r="Y261" s="76"/>
      <c r="Z261" s="76"/>
      <c r="AA261" s="76"/>
      <c r="AB261" s="76"/>
      <c r="AC261" s="76"/>
      <c r="AD261" s="76"/>
      <c r="AE261" s="76"/>
      <c r="AF261" s="76"/>
      <c r="AG261" s="76"/>
      <c r="AH261" s="76"/>
      <c r="AI261" s="76"/>
      <c r="AJ261" s="76"/>
      <c r="AK261" s="76"/>
      <c r="AL261" s="76"/>
      <c r="AM261" s="76"/>
      <c r="AN261" s="76"/>
      <c r="AO261" s="76"/>
      <c r="AP261" s="76"/>
      <c r="AQ261" s="76"/>
      <c r="AR261" s="76"/>
      <c r="AS261" s="76"/>
      <c r="AT261" s="76"/>
      <c r="AU261" s="76"/>
      <c r="AV261" s="76"/>
      <c r="AW261" s="76"/>
      <c r="AX261" s="76"/>
    </row>
    <row r="262" spans="24:50" s="75" customFormat="1"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</row>
    <row r="263" spans="24:50" s="75" customFormat="1">
      <c r="X263" s="76"/>
      <c r="Y263" s="76"/>
      <c r="Z263" s="76"/>
      <c r="AA263" s="76"/>
      <c r="AB263" s="76"/>
      <c r="AC263" s="76"/>
      <c r="AD263" s="76"/>
      <c r="AE263" s="76"/>
      <c r="AF263" s="76"/>
      <c r="AG263" s="76"/>
      <c r="AH263" s="76"/>
      <c r="AI263" s="76"/>
      <c r="AJ263" s="76"/>
      <c r="AK263" s="76"/>
      <c r="AL263" s="76"/>
      <c r="AM263" s="76"/>
      <c r="AN263" s="76"/>
      <c r="AO263" s="76"/>
      <c r="AP263" s="76"/>
      <c r="AQ263" s="76"/>
      <c r="AR263" s="76"/>
      <c r="AS263" s="76"/>
      <c r="AT263" s="76"/>
      <c r="AU263" s="76"/>
      <c r="AV263" s="76"/>
      <c r="AW263" s="76"/>
      <c r="AX263" s="76"/>
    </row>
    <row r="264" spans="24:50" s="75" customFormat="1">
      <c r="X264" s="76"/>
      <c r="Y264" s="76"/>
      <c r="Z264" s="76"/>
      <c r="AA264" s="76"/>
      <c r="AB264" s="76"/>
      <c r="AC264" s="76"/>
      <c r="AD264" s="76"/>
      <c r="AE264" s="76"/>
      <c r="AF264" s="76"/>
      <c r="AG264" s="76"/>
      <c r="AH264" s="76"/>
      <c r="AI264" s="76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</row>
    <row r="265" spans="24:50" s="75" customFormat="1">
      <c r="X265" s="76"/>
      <c r="Y265" s="76"/>
      <c r="Z265" s="76"/>
      <c r="AA265" s="76"/>
      <c r="AB265" s="76"/>
      <c r="AC265" s="76"/>
      <c r="AD265" s="76"/>
      <c r="AE265" s="76"/>
      <c r="AF265" s="76"/>
      <c r="AG265" s="76"/>
      <c r="AH265" s="76"/>
      <c r="AI265" s="76"/>
      <c r="AJ265" s="76"/>
      <c r="AK265" s="76"/>
      <c r="AL265" s="76"/>
      <c r="AM265" s="76"/>
      <c r="AN265" s="76"/>
      <c r="AO265" s="76"/>
      <c r="AP265" s="76"/>
      <c r="AQ265" s="76"/>
      <c r="AR265" s="76"/>
      <c r="AS265" s="76"/>
      <c r="AT265" s="76"/>
      <c r="AU265" s="76"/>
      <c r="AV265" s="76"/>
      <c r="AW265" s="76"/>
      <c r="AX265" s="76"/>
    </row>
    <row r="266" spans="24:50" s="75" customFormat="1">
      <c r="X266" s="76"/>
      <c r="Y266" s="76"/>
      <c r="Z266" s="76"/>
      <c r="AA266" s="76"/>
      <c r="AB266" s="76"/>
      <c r="AC266" s="76"/>
      <c r="AD266" s="76"/>
      <c r="AE266" s="76"/>
      <c r="AF266" s="76"/>
      <c r="AG266" s="76"/>
      <c r="AH266" s="76"/>
      <c r="AI266" s="76"/>
      <c r="AJ266" s="76"/>
      <c r="AK266" s="76"/>
      <c r="AL266" s="76"/>
      <c r="AM266" s="76"/>
      <c r="AN266" s="76"/>
      <c r="AO266" s="76"/>
      <c r="AP266" s="76"/>
      <c r="AQ266" s="76"/>
      <c r="AR266" s="76"/>
      <c r="AS266" s="76"/>
      <c r="AT266" s="76"/>
      <c r="AU266" s="76"/>
      <c r="AV266" s="76"/>
      <c r="AW266" s="76"/>
      <c r="AX266" s="76"/>
    </row>
    <row r="267" spans="24:50" s="75" customFormat="1">
      <c r="X267" s="76"/>
      <c r="Y267" s="76"/>
      <c r="Z267" s="76"/>
      <c r="AA267" s="76"/>
      <c r="AB267" s="76"/>
      <c r="AC267" s="76"/>
      <c r="AD267" s="76"/>
      <c r="AE267" s="76"/>
      <c r="AF267" s="76"/>
      <c r="AG267" s="76"/>
      <c r="AH267" s="76"/>
      <c r="AI267" s="76"/>
      <c r="AJ267" s="76"/>
      <c r="AK267" s="76"/>
      <c r="AL267" s="76"/>
      <c r="AM267" s="76"/>
      <c r="AN267" s="76"/>
      <c r="AO267" s="76"/>
      <c r="AP267" s="76"/>
      <c r="AQ267" s="76"/>
      <c r="AR267" s="76"/>
      <c r="AS267" s="76"/>
      <c r="AT267" s="76"/>
      <c r="AU267" s="76"/>
      <c r="AV267" s="76"/>
      <c r="AW267" s="76"/>
      <c r="AX267" s="76"/>
    </row>
    <row r="268" spans="24:50" s="75" customFormat="1">
      <c r="X268" s="76"/>
      <c r="Y268" s="76"/>
      <c r="Z268" s="76"/>
      <c r="AA268" s="76"/>
      <c r="AB268" s="76"/>
      <c r="AC268" s="76"/>
      <c r="AD268" s="76"/>
      <c r="AE268" s="76"/>
      <c r="AF268" s="76"/>
      <c r="AG268" s="76"/>
      <c r="AH268" s="76"/>
      <c r="AI268" s="76"/>
      <c r="AJ268" s="76"/>
      <c r="AK268" s="76"/>
      <c r="AL268" s="76"/>
      <c r="AM268" s="76"/>
      <c r="AN268" s="76"/>
      <c r="AO268" s="76"/>
      <c r="AP268" s="76"/>
      <c r="AQ268" s="76"/>
      <c r="AR268" s="76"/>
      <c r="AS268" s="76"/>
      <c r="AT268" s="76"/>
      <c r="AU268" s="76"/>
      <c r="AV268" s="76"/>
      <c r="AW268" s="76"/>
      <c r="AX268" s="76"/>
    </row>
    <row r="269" spans="24:50" s="75" customFormat="1">
      <c r="X269" s="76"/>
      <c r="Y269" s="76"/>
      <c r="Z269" s="76"/>
      <c r="AA269" s="76"/>
      <c r="AB269" s="76"/>
      <c r="AC269" s="76"/>
      <c r="AD269" s="76"/>
      <c r="AE269" s="76"/>
      <c r="AF269" s="76"/>
      <c r="AG269" s="76"/>
      <c r="AH269" s="76"/>
      <c r="AI269" s="76"/>
      <c r="AJ269" s="76"/>
      <c r="AK269" s="76"/>
      <c r="AL269" s="76"/>
      <c r="AM269" s="76"/>
      <c r="AN269" s="76"/>
      <c r="AO269" s="76"/>
      <c r="AP269" s="76"/>
      <c r="AQ269" s="76"/>
      <c r="AR269" s="76"/>
      <c r="AS269" s="76"/>
      <c r="AT269" s="76"/>
      <c r="AU269" s="76"/>
      <c r="AV269" s="76"/>
      <c r="AW269" s="76"/>
      <c r="AX269" s="76"/>
    </row>
    <row r="270" spans="24:50" s="75" customFormat="1">
      <c r="X270" s="76"/>
      <c r="Y270" s="76"/>
      <c r="Z270" s="76"/>
      <c r="AA270" s="76"/>
      <c r="AB270" s="76"/>
      <c r="AC270" s="76"/>
      <c r="AD270" s="76"/>
      <c r="AE270" s="76"/>
      <c r="AF270" s="76"/>
      <c r="AG270" s="76"/>
      <c r="AH270" s="76"/>
      <c r="AI270" s="76"/>
      <c r="AJ270" s="76"/>
      <c r="AK270" s="76"/>
      <c r="AL270" s="76"/>
      <c r="AM270" s="76"/>
      <c r="AN270" s="76"/>
      <c r="AO270" s="76"/>
      <c r="AP270" s="76"/>
      <c r="AQ270" s="76"/>
      <c r="AR270" s="76"/>
      <c r="AS270" s="76"/>
      <c r="AT270" s="76"/>
      <c r="AU270" s="76"/>
      <c r="AV270" s="76"/>
      <c r="AW270" s="76"/>
      <c r="AX270" s="76"/>
    </row>
    <row r="271" spans="24:50" s="75" customFormat="1">
      <c r="X271" s="76"/>
      <c r="Y271" s="76"/>
      <c r="Z271" s="76"/>
      <c r="AA271" s="76"/>
      <c r="AB271" s="76"/>
      <c r="AC271" s="76"/>
      <c r="AD271" s="76"/>
      <c r="AE271" s="76"/>
      <c r="AF271" s="76"/>
      <c r="AG271" s="76"/>
      <c r="AH271" s="76"/>
      <c r="AI271" s="76"/>
      <c r="AJ271" s="76"/>
      <c r="AK271" s="76"/>
      <c r="AL271" s="76"/>
      <c r="AM271" s="76"/>
      <c r="AN271" s="76"/>
      <c r="AO271" s="76"/>
      <c r="AP271" s="76"/>
      <c r="AQ271" s="76"/>
      <c r="AR271" s="76"/>
      <c r="AS271" s="76"/>
      <c r="AT271" s="76"/>
      <c r="AU271" s="76"/>
      <c r="AV271" s="76"/>
      <c r="AW271" s="76"/>
      <c r="AX271" s="76"/>
    </row>
    <row r="272" spans="24:50" s="75" customFormat="1"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</row>
    <row r="273" spans="24:50" s="75" customFormat="1"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6"/>
      <c r="AK273" s="76"/>
      <c r="AL273" s="76"/>
      <c r="AM273" s="76"/>
      <c r="AN273" s="76"/>
      <c r="AO273" s="76"/>
      <c r="AP273" s="76"/>
      <c r="AQ273" s="76"/>
      <c r="AR273" s="76"/>
      <c r="AS273" s="76"/>
      <c r="AT273" s="76"/>
      <c r="AU273" s="76"/>
      <c r="AV273" s="76"/>
      <c r="AW273" s="76"/>
      <c r="AX273" s="76"/>
    </row>
    <row r="274" spans="24:50" s="75" customFormat="1">
      <c r="X274" s="76"/>
      <c r="Y274" s="76"/>
      <c r="Z274" s="76"/>
      <c r="AA274" s="76"/>
      <c r="AB274" s="76"/>
      <c r="AC274" s="76"/>
      <c r="AD274" s="76"/>
      <c r="AE274" s="76"/>
      <c r="AF274" s="76"/>
      <c r="AG274" s="76"/>
      <c r="AH274" s="76"/>
      <c r="AI274" s="76"/>
      <c r="AJ274" s="76"/>
      <c r="AK274" s="76"/>
      <c r="AL274" s="76"/>
      <c r="AM274" s="76"/>
      <c r="AN274" s="76"/>
      <c r="AO274" s="76"/>
      <c r="AP274" s="76"/>
      <c r="AQ274" s="76"/>
      <c r="AR274" s="76"/>
      <c r="AS274" s="76"/>
      <c r="AT274" s="76"/>
      <c r="AU274" s="76"/>
      <c r="AV274" s="76"/>
      <c r="AW274" s="76"/>
      <c r="AX274" s="76"/>
    </row>
    <row r="275" spans="24:50" s="75" customFormat="1">
      <c r="X275" s="76"/>
      <c r="Y275" s="76"/>
      <c r="Z275" s="76"/>
      <c r="AA275" s="76"/>
      <c r="AB275" s="76"/>
      <c r="AC275" s="76"/>
      <c r="AD275" s="76"/>
      <c r="AE275" s="76"/>
      <c r="AF275" s="76"/>
      <c r="AG275" s="76"/>
      <c r="AH275" s="76"/>
      <c r="AI275" s="76"/>
      <c r="AJ275" s="76"/>
      <c r="AK275" s="76"/>
      <c r="AL275" s="76"/>
      <c r="AM275" s="76"/>
      <c r="AN275" s="76"/>
      <c r="AO275" s="76"/>
      <c r="AP275" s="76"/>
      <c r="AQ275" s="76"/>
      <c r="AR275" s="76"/>
      <c r="AS275" s="76"/>
      <c r="AT275" s="76"/>
      <c r="AU275" s="76"/>
      <c r="AV275" s="76"/>
      <c r="AW275" s="76"/>
      <c r="AX275" s="76"/>
    </row>
    <row r="276" spans="24:50" s="75" customFormat="1">
      <c r="X276" s="76"/>
      <c r="Y276" s="76"/>
      <c r="Z276" s="76"/>
      <c r="AA276" s="76"/>
      <c r="AB276" s="76"/>
      <c r="AC276" s="76"/>
      <c r="AD276" s="76"/>
      <c r="AE276" s="76"/>
      <c r="AF276" s="76"/>
      <c r="AG276" s="76"/>
      <c r="AH276" s="76"/>
      <c r="AI276" s="76"/>
      <c r="AJ276" s="76"/>
      <c r="AK276" s="76"/>
      <c r="AL276" s="76"/>
      <c r="AM276" s="76"/>
      <c r="AN276" s="76"/>
      <c r="AO276" s="76"/>
      <c r="AP276" s="76"/>
      <c r="AQ276" s="76"/>
      <c r="AR276" s="76"/>
      <c r="AS276" s="76"/>
      <c r="AT276" s="76"/>
      <c r="AU276" s="76"/>
      <c r="AV276" s="76"/>
      <c r="AW276" s="76"/>
      <c r="AX276" s="76"/>
    </row>
    <row r="277" spans="24:50" s="75" customFormat="1"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</row>
    <row r="278" spans="24:50" s="75" customFormat="1">
      <c r="X278" s="76"/>
      <c r="Y278" s="76"/>
      <c r="Z278" s="76"/>
      <c r="AA278" s="76"/>
      <c r="AB278" s="76"/>
      <c r="AC278" s="76"/>
      <c r="AD278" s="76"/>
      <c r="AE278" s="76"/>
      <c r="AF278" s="76"/>
      <c r="AG278" s="76"/>
      <c r="AH278" s="76"/>
      <c r="AI278" s="76"/>
      <c r="AJ278" s="76"/>
      <c r="AK278" s="76"/>
      <c r="AL278" s="76"/>
      <c r="AM278" s="76"/>
      <c r="AN278" s="76"/>
      <c r="AO278" s="76"/>
      <c r="AP278" s="76"/>
      <c r="AQ278" s="76"/>
      <c r="AR278" s="76"/>
      <c r="AS278" s="76"/>
      <c r="AT278" s="76"/>
      <c r="AU278" s="76"/>
      <c r="AV278" s="76"/>
      <c r="AW278" s="76"/>
      <c r="AX278" s="76"/>
    </row>
    <row r="279" spans="24:50" s="75" customFormat="1">
      <c r="X279" s="76"/>
      <c r="Y279" s="76"/>
      <c r="Z279" s="76"/>
      <c r="AA279" s="76"/>
      <c r="AB279" s="76"/>
      <c r="AC279" s="76"/>
      <c r="AD279" s="76"/>
      <c r="AE279" s="76"/>
      <c r="AF279" s="76"/>
      <c r="AG279" s="76"/>
      <c r="AH279" s="76"/>
      <c r="AI279" s="76"/>
      <c r="AJ279" s="76"/>
      <c r="AK279" s="76"/>
      <c r="AL279" s="76"/>
      <c r="AM279" s="76"/>
      <c r="AN279" s="76"/>
      <c r="AO279" s="76"/>
      <c r="AP279" s="76"/>
      <c r="AQ279" s="76"/>
      <c r="AR279" s="76"/>
      <c r="AS279" s="76"/>
      <c r="AT279" s="76"/>
      <c r="AU279" s="76"/>
      <c r="AV279" s="76"/>
      <c r="AW279" s="76"/>
      <c r="AX279" s="76"/>
    </row>
    <row r="280" spans="24:50" s="75" customFormat="1">
      <c r="X280" s="76"/>
      <c r="Y280" s="76"/>
      <c r="Z280" s="76"/>
      <c r="AA280" s="76"/>
      <c r="AB280" s="76"/>
      <c r="AC280" s="76"/>
      <c r="AD280" s="76"/>
      <c r="AE280" s="76"/>
      <c r="AF280" s="76"/>
      <c r="AG280" s="76"/>
      <c r="AH280" s="76"/>
      <c r="AI280" s="76"/>
      <c r="AJ280" s="76"/>
      <c r="AK280" s="76"/>
      <c r="AL280" s="76"/>
      <c r="AM280" s="76"/>
      <c r="AN280" s="76"/>
      <c r="AO280" s="76"/>
      <c r="AP280" s="76"/>
      <c r="AQ280" s="76"/>
      <c r="AR280" s="76"/>
      <c r="AS280" s="76"/>
      <c r="AT280" s="76"/>
      <c r="AU280" s="76"/>
      <c r="AV280" s="76"/>
      <c r="AW280" s="76"/>
      <c r="AX280" s="76"/>
    </row>
    <row r="281" spans="24:50" s="75" customFormat="1">
      <c r="X281" s="76"/>
      <c r="Y281" s="76"/>
      <c r="Z281" s="76"/>
      <c r="AA281" s="76"/>
      <c r="AB281" s="76"/>
      <c r="AC281" s="76"/>
      <c r="AD281" s="76"/>
      <c r="AE281" s="76"/>
      <c r="AF281" s="76"/>
      <c r="AG281" s="76"/>
      <c r="AH281" s="76"/>
      <c r="AI281" s="76"/>
      <c r="AJ281" s="76"/>
      <c r="AK281" s="76"/>
      <c r="AL281" s="76"/>
      <c r="AM281" s="76"/>
      <c r="AN281" s="76"/>
      <c r="AO281" s="76"/>
      <c r="AP281" s="76"/>
      <c r="AQ281" s="76"/>
      <c r="AR281" s="76"/>
      <c r="AS281" s="76"/>
      <c r="AT281" s="76"/>
      <c r="AU281" s="76"/>
      <c r="AV281" s="76"/>
      <c r="AW281" s="76"/>
      <c r="AX281" s="76"/>
    </row>
    <row r="282" spans="24:50" s="75" customFormat="1">
      <c r="X282" s="76"/>
      <c r="Y282" s="76"/>
      <c r="Z282" s="76"/>
      <c r="AA282" s="76"/>
      <c r="AB282" s="76"/>
      <c r="AC282" s="76"/>
      <c r="AD282" s="76"/>
      <c r="AE282" s="76"/>
      <c r="AF282" s="76"/>
      <c r="AG282" s="76"/>
      <c r="AH282" s="76"/>
      <c r="AI282" s="76"/>
      <c r="AJ282" s="76"/>
      <c r="AK282" s="76"/>
      <c r="AL282" s="76"/>
      <c r="AM282" s="76"/>
      <c r="AN282" s="76"/>
      <c r="AO282" s="76"/>
      <c r="AP282" s="76"/>
      <c r="AQ282" s="76"/>
      <c r="AR282" s="76"/>
      <c r="AS282" s="76"/>
      <c r="AT282" s="76"/>
      <c r="AU282" s="76"/>
      <c r="AV282" s="76"/>
      <c r="AW282" s="76"/>
      <c r="AX282" s="76"/>
    </row>
    <row r="283" spans="24:50" s="75" customFormat="1">
      <c r="X283" s="76"/>
      <c r="Y283" s="76"/>
      <c r="Z283" s="76"/>
      <c r="AA283" s="76"/>
      <c r="AB283" s="76"/>
      <c r="AC283" s="76"/>
      <c r="AD283" s="76"/>
      <c r="AE283" s="76"/>
      <c r="AF283" s="76"/>
      <c r="AG283" s="76"/>
      <c r="AH283" s="76"/>
      <c r="AI283" s="76"/>
      <c r="AJ283" s="76"/>
      <c r="AK283" s="76"/>
      <c r="AL283" s="76"/>
      <c r="AM283" s="76"/>
      <c r="AN283" s="76"/>
      <c r="AO283" s="76"/>
      <c r="AP283" s="76"/>
      <c r="AQ283" s="76"/>
      <c r="AR283" s="76"/>
      <c r="AS283" s="76"/>
      <c r="AT283" s="76"/>
      <c r="AU283" s="76"/>
      <c r="AV283" s="76"/>
      <c r="AW283" s="76"/>
      <c r="AX283" s="76"/>
    </row>
    <row r="284" spans="24:50" s="75" customFormat="1"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</row>
    <row r="285" spans="24:50" s="75" customFormat="1"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</row>
    <row r="286" spans="24:50" s="75" customFormat="1">
      <c r="X286" s="76"/>
      <c r="Y286" s="76"/>
      <c r="Z286" s="76"/>
      <c r="AA286" s="76"/>
      <c r="AB286" s="76"/>
      <c r="AC286" s="76"/>
      <c r="AD286" s="76"/>
      <c r="AE286" s="76"/>
      <c r="AF286" s="76"/>
      <c r="AG286" s="76"/>
      <c r="AH286" s="76"/>
      <c r="AI286" s="76"/>
      <c r="AJ286" s="76"/>
      <c r="AK286" s="76"/>
      <c r="AL286" s="76"/>
      <c r="AM286" s="76"/>
      <c r="AN286" s="76"/>
      <c r="AO286" s="76"/>
      <c r="AP286" s="76"/>
      <c r="AQ286" s="76"/>
      <c r="AR286" s="76"/>
      <c r="AS286" s="76"/>
      <c r="AT286" s="76"/>
      <c r="AU286" s="76"/>
      <c r="AV286" s="76"/>
      <c r="AW286" s="76"/>
      <c r="AX286" s="76"/>
    </row>
    <row r="287" spans="24:50" s="75" customFormat="1">
      <c r="X287" s="76"/>
      <c r="Y287" s="76"/>
      <c r="Z287" s="76"/>
      <c r="AA287" s="76"/>
      <c r="AB287" s="76"/>
      <c r="AC287" s="76"/>
      <c r="AD287" s="76"/>
      <c r="AE287" s="76"/>
      <c r="AF287" s="76"/>
      <c r="AG287" s="76"/>
      <c r="AH287" s="76"/>
      <c r="AI287" s="76"/>
      <c r="AJ287" s="76"/>
      <c r="AK287" s="76"/>
      <c r="AL287" s="76"/>
      <c r="AM287" s="76"/>
      <c r="AN287" s="76"/>
      <c r="AO287" s="76"/>
      <c r="AP287" s="76"/>
      <c r="AQ287" s="76"/>
      <c r="AR287" s="76"/>
      <c r="AS287" s="76"/>
      <c r="AT287" s="76"/>
      <c r="AU287" s="76"/>
      <c r="AV287" s="76"/>
      <c r="AW287" s="76"/>
      <c r="AX287" s="76"/>
    </row>
    <row r="288" spans="24:50" s="75" customFormat="1">
      <c r="X288" s="76"/>
      <c r="Y288" s="76"/>
      <c r="Z288" s="76"/>
      <c r="AA288" s="76"/>
      <c r="AB288" s="76"/>
      <c r="AC288" s="76"/>
      <c r="AD288" s="76"/>
      <c r="AE288" s="76"/>
      <c r="AF288" s="76"/>
      <c r="AG288" s="76"/>
      <c r="AH288" s="76"/>
      <c r="AI288" s="76"/>
      <c r="AJ288" s="76"/>
      <c r="AK288" s="76"/>
      <c r="AL288" s="76"/>
      <c r="AM288" s="76"/>
      <c r="AN288" s="76"/>
      <c r="AO288" s="76"/>
      <c r="AP288" s="76"/>
      <c r="AQ288" s="76"/>
      <c r="AR288" s="76"/>
      <c r="AS288" s="76"/>
      <c r="AT288" s="76"/>
      <c r="AU288" s="76"/>
      <c r="AV288" s="76"/>
      <c r="AW288" s="76"/>
      <c r="AX288" s="76"/>
    </row>
    <row r="289" spans="24:50" s="75" customFormat="1">
      <c r="X289" s="76"/>
      <c r="Y289" s="76"/>
      <c r="Z289" s="76"/>
      <c r="AA289" s="76"/>
      <c r="AB289" s="76"/>
      <c r="AC289" s="76"/>
      <c r="AD289" s="76"/>
      <c r="AE289" s="76"/>
      <c r="AF289" s="76"/>
      <c r="AG289" s="76"/>
      <c r="AH289" s="76"/>
      <c r="AI289" s="76"/>
      <c r="AJ289" s="76"/>
      <c r="AK289" s="76"/>
      <c r="AL289" s="76"/>
      <c r="AM289" s="76"/>
      <c r="AN289" s="76"/>
      <c r="AO289" s="76"/>
      <c r="AP289" s="76"/>
      <c r="AQ289" s="76"/>
      <c r="AR289" s="76"/>
      <c r="AS289" s="76"/>
      <c r="AT289" s="76"/>
      <c r="AU289" s="76"/>
      <c r="AV289" s="76"/>
      <c r="AW289" s="76"/>
      <c r="AX289" s="76"/>
    </row>
    <row r="290" spans="24:50" s="75" customFormat="1">
      <c r="X290" s="76"/>
      <c r="Y290" s="76"/>
      <c r="Z290" s="76"/>
      <c r="AA290" s="76"/>
      <c r="AB290" s="76"/>
      <c r="AC290" s="76"/>
      <c r="AD290" s="76"/>
      <c r="AE290" s="76"/>
      <c r="AF290" s="76"/>
      <c r="AG290" s="76"/>
      <c r="AH290" s="76"/>
      <c r="AI290" s="76"/>
      <c r="AJ290" s="76"/>
      <c r="AK290" s="76"/>
      <c r="AL290" s="76"/>
      <c r="AM290" s="76"/>
      <c r="AN290" s="76"/>
      <c r="AO290" s="76"/>
      <c r="AP290" s="76"/>
      <c r="AQ290" s="76"/>
      <c r="AR290" s="76"/>
      <c r="AS290" s="76"/>
      <c r="AT290" s="76"/>
      <c r="AU290" s="76"/>
      <c r="AV290" s="76"/>
      <c r="AW290" s="76"/>
      <c r="AX290" s="76"/>
    </row>
    <row r="291" spans="24:50" s="75" customFormat="1">
      <c r="X291" s="76"/>
      <c r="Y291" s="76"/>
      <c r="Z291" s="76"/>
      <c r="AA291" s="76"/>
      <c r="AB291" s="76"/>
      <c r="AC291" s="76"/>
      <c r="AD291" s="76"/>
      <c r="AE291" s="76"/>
      <c r="AF291" s="76"/>
      <c r="AG291" s="76"/>
      <c r="AH291" s="76"/>
      <c r="AI291" s="76"/>
      <c r="AJ291" s="76"/>
      <c r="AK291" s="76"/>
      <c r="AL291" s="76"/>
      <c r="AM291" s="76"/>
      <c r="AN291" s="76"/>
      <c r="AO291" s="76"/>
      <c r="AP291" s="76"/>
      <c r="AQ291" s="76"/>
      <c r="AR291" s="76"/>
      <c r="AS291" s="76"/>
      <c r="AT291" s="76"/>
      <c r="AU291" s="76"/>
      <c r="AV291" s="76"/>
      <c r="AW291" s="76"/>
      <c r="AX291" s="76"/>
    </row>
    <row r="292" spans="24:50" s="75" customFormat="1">
      <c r="X292" s="76"/>
      <c r="Y292" s="76"/>
      <c r="Z292" s="76"/>
      <c r="AA292" s="76"/>
      <c r="AB292" s="76"/>
      <c r="AC292" s="76"/>
      <c r="AD292" s="76"/>
      <c r="AE292" s="76"/>
      <c r="AF292" s="76"/>
      <c r="AG292" s="76"/>
      <c r="AH292" s="76"/>
      <c r="AI292" s="76"/>
      <c r="AJ292" s="76"/>
      <c r="AK292" s="76"/>
      <c r="AL292" s="76"/>
      <c r="AM292" s="76"/>
      <c r="AN292" s="76"/>
      <c r="AO292" s="76"/>
      <c r="AP292" s="76"/>
      <c r="AQ292" s="76"/>
      <c r="AR292" s="76"/>
      <c r="AS292" s="76"/>
      <c r="AT292" s="76"/>
      <c r="AU292" s="76"/>
      <c r="AV292" s="76"/>
      <c r="AW292" s="76"/>
      <c r="AX292" s="76"/>
    </row>
    <row r="293" spans="24:50" s="75" customFormat="1"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</row>
    <row r="294" spans="24:50" s="75" customFormat="1">
      <c r="X294" s="76"/>
      <c r="Y294" s="76"/>
      <c r="Z294" s="76"/>
      <c r="AA294" s="76"/>
      <c r="AB294" s="76"/>
      <c r="AC294" s="76"/>
      <c r="AD294" s="76"/>
      <c r="AE294" s="76"/>
      <c r="AF294" s="76"/>
      <c r="AG294" s="76"/>
      <c r="AH294" s="76"/>
      <c r="AI294" s="76"/>
      <c r="AJ294" s="76"/>
      <c r="AK294" s="76"/>
      <c r="AL294" s="76"/>
      <c r="AM294" s="76"/>
      <c r="AN294" s="76"/>
      <c r="AO294" s="76"/>
      <c r="AP294" s="76"/>
      <c r="AQ294" s="76"/>
      <c r="AR294" s="76"/>
      <c r="AS294" s="76"/>
      <c r="AT294" s="76"/>
      <c r="AU294" s="76"/>
      <c r="AV294" s="76"/>
      <c r="AW294" s="76"/>
      <c r="AX294" s="76"/>
    </row>
    <row r="295" spans="24:50" s="75" customFormat="1">
      <c r="X295" s="76"/>
      <c r="Y295" s="76"/>
      <c r="Z295" s="76"/>
      <c r="AA295" s="76"/>
      <c r="AB295" s="76"/>
      <c r="AC295" s="76"/>
      <c r="AD295" s="76"/>
      <c r="AE295" s="76"/>
      <c r="AF295" s="76"/>
      <c r="AG295" s="76"/>
      <c r="AH295" s="76"/>
      <c r="AI295" s="76"/>
      <c r="AJ295" s="76"/>
      <c r="AK295" s="76"/>
      <c r="AL295" s="76"/>
      <c r="AM295" s="76"/>
      <c r="AN295" s="76"/>
      <c r="AO295" s="76"/>
      <c r="AP295" s="76"/>
      <c r="AQ295" s="76"/>
      <c r="AR295" s="76"/>
      <c r="AS295" s="76"/>
      <c r="AT295" s="76"/>
      <c r="AU295" s="76"/>
      <c r="AV295" s="76"/>
      <c r="AW295" s="76"/>
      <c r="AX295" s="76"/>
    </row>
    <row r="296" spans="24:50" s="75" customFormat="1">
      <c r="X296" s="76"/>
      <c r="Y296" s="76"/>
      <c r="Z296" s="76"/>
      <c r="AA296" s="76"/>
      <c r="AB296" s="76"/>
      <c r="AC296" s="76"/>
      <c r="AD296" s="76"/>
      <c r="AE296" s="76"/>
      <c r="AF296" s="76"/>
      <c r="AG296" s="76"/>
      <c r="AH296" s="76"/>
      <c r="AI296" s="76"/>
      <c r="AJ296" s="76"/>
      <c r="AK296" s="76"/>
      <c r="AL296" s="76"/>
      <c r="AM296" s="76"/>
      <c r="AN296" s="76"/>
      <c r="AO296" s="76"/>
      <c r="AP296" s="76"/>
      <c r="AQ296" s="76"/>
      <c r="AR296" s="76"/>
      <c r="AS296" s="76"/>
      <c r="AT296" s="76"/>
      <c r="AU296" s="76"/>
      <c r="AV296" s="76"/>
      <c r="AW296" s="76"/>
      <c r="AX296" s="76"/>
    </row>
    <row r="297" spans="24:50" s="75" customFormat="1">
      <c r="X297" s="76"/>
      <c r="Y297" s="76"/>
      <c r="Z297" s="76"/>
      <c r="AA297" s="76"/>
      <c r="AB297" s="76"/>
      <c r="AC297" s="76"/>
      <c r="AD297" s="76"/>
      <c r="AE297" s="76"/>
      <c r="AF297" s="76"/>
      <c r="AG297" s="76"/>
      <c r="AH297" s="76"/>
      <c r="AI297" s="76"/>
      <c r="AJ297" s="76"/>
      <c r="AK297" s="76"/>
      <c r="AL297" s="76"/>
      <c r="AM297" s="76"/>
      <c r="AN297" s="76"/>
      <c r="AO297" s="76"/>
      <c r="AP297" s="76"/>
      <c r="AQ297" s="76"/>
      <c r="AR297" s="76"/>
      <c r="AS297" s="76"/>
      <c r="AT297" s="76"/>
      <c r="AU297" s="76"/>
      <c r="AV297" s="76"/>
      <c r="AW297" s="76"/>
      <c r="AX297" s="76"/>
    </row>
    <row r="298" spans="24:50" s="75" customFormat="1">
      <c r="X298" s="76"/>
      <c r="Y298" s="76"/>
      <c r="Z298" s="76"/>
      <c r="AA298" s="76"/>
      <c r="AB298" s="76"/>
      <c r="AC298" s="76"/>
      <c r="AD298" s="76"/>
      <c r="AE298" s="76"/>
      <c r="AF298" s="76"/>
      <c r="AG298" s="76"/>
      <c r="AH298" s="76"/>
      <c r="AI298" s="76"/>
      <c r="AJ298" s="76"/>
      <c r="AK298" s="76"/>
      <c r="AL298" s="76"/>
      <c r="AM298" s="76"/>
      <c r="AN298" s="76"/>
      <c r="AO298" s="76"/>
      <c r="AP298" s="76"/>
      <c r="AQ298" s="76"/>
      <c r="AR298" s="76"/>
      <c r="AS298" s="76"/>
      <c r="AT298" s="76"/>
      <c r="AU298" s="76"/>
      <c r="AV298" s="76"/>
      <c r="AW298" s="76"/>
      <c r="AX298" s="76"/>
    </row>
    <row r="299" spans="24:50" s="75" customFormat="1">
      <c r="X299" s="76"/>
      <c r="Y299" s="76"/>
      <c r="Z299" s="76"/>
      <c r="AA299" s="76"/>
      <c r="AB299" s="76"/>
      <c r="AC299" s="76"/>
      <c r="AD299" s="76"/>
      <c r="AE299" s="76"/>
      <c r="AF299" s="76"/>
      <c r="AG299" s="76"/>
      <c r="AH299" s="76"/>
      <c r="AI299" s="76"/>
      <c r="AJ299" s="76"/>
      <c r="AK299" s="76"/>
      <c r="AL299" s="76"/>
      <c r="AM299" s="76"/>
      <c r="AN299" s="76"/>
      <c r="AO299" s="76"/>
      <c r="AP299" s="76"/>
      <c r="AQ299" s="76"/>
      <c r="AR299" s="76"/>
      <c r="AS299" s="76"/>
      <c r="AT299" s="76"/>
      <c r="AU299" s="76"/>
      <c r="AV299" s="76"/>
      <c r="AW299" s="76"/>
      <c r="AX299" s="76"/>
    </row>
    <row r="300" spans="24:50" s="75" customFormat="1">
      <c r="X300" s="76"/>
      <c r="Y300" s="76"/>
      <c r="Z300" s="76"/>
      <c r="AA300" s="76"/>
      <c r="AB300" s="76"/>
      <c r="AC300" s="76"/>
      <c r="AD300" s="76"/>
      <c r="AE300" s="76"/>
      <c r="AF300" s="76"/>
      <c r="AG300" s="76"/>
      <c r="AH300" s="76"/>
      <c r="AI300" s="76"/>
      <c r="AJ300" s="76"/>
      <c r="AK300" s="76"/>
      <c r="AL300" s="76"/>
      <c r="AM300" s="76"/>
      <c r="AN300" s="76"/>
      <c r="AO300" s="76"/>
      <c r="AP300" s="76"/>
      <c r="AQ300" s="76"/>
      <c r="AR300" s="76"/>
      <c r="AS300" s="76"/>
      <c r="AT300" s="76"/>
      <c r="AU300" s="76"/>
      <c r="AV300" s="76"/>
      <c r="AW300" s="76"/>
      <c r="AX300" s="76"/>
    </row>
    <row r="301" spans="24:50" s="75" customFormat="1"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</row>
    <row r="302" spans="24:50" s="75" customFormat="1">
      <c r="X302" s="76"/>
      <c r="Y302" s="76"/>
      <c r="Z302" s="76"/>
      <c r="AA302" s="76"/>
      <c r="AB302" s="76"/>
      <c r="AC302" s="76"/>
      <c r="AD302" s="76"/>
      <c r="AE302" s="76"/>
      <c r="AF302" s="76"/>
      <c r="AG302" s="76"/>
      <c r="AH302" s="76"/>
      <c r="AI302" s="76"/>
      <c r="AJ302" s="76"/>
      <c r="AK302" s="76"/>
      <c r="AL302" s="76"/>
      <c r="AM302" s="76"/>
      <c r="AN302" s="76"/>
      <c r="AO302" s="76"/>
      <c r="AP302" s="76"/>
      <c r="AQ302" s="76"/>
      <c r="AR302" s="76"/>
      <c r="AS302" s="76"/>
      <c r="AT302" s="76"/>
      <c r="AU302" s="76"/>
      <c r="AV302" s="76"/>
      <c r="AW302" s="76"/>
      <c r="AX302" s="76"/>
    </row>
    <row r="303" spans="24:50" s="75" customFormat="1">
      <c r="X303" s="76"/>
      <c r="Y303" s="76"/>
      <c r="Z303" s="76"/>
      <c r="AA303" s="76"/>
      <c r="AB303" s="76"/>
      <c r="AC303" s="76"/>
      <c r="AD303" s="76"/>
      <c r="AE303" s="76"/>
      <c r="AF303" s="76"/>
      <c r="AG303" s="76"/>
      <c r="AH303" s="76"/>
      <c r="AI303" s="76"/>
      <c r="AJ303" s="76"/>
      <c r="AK303" s="76"/>
      <c r="AL303" s="76"/>
      <c r="AM303" s="76"/>
      <c r="AN303" s="76"/>
      <c r="AO303" s="76"/>
      <c r="AP303" s="76"/>
      <c r="AQ303" s="76"/>
      <c r="AR303" s="76"/>
      <c r="AS303" s="76"/>
      <c r="AT303" s="76"/>
      <c r="AU303" s="76"/>
      <c r="AV303" s="76"/>
      <c r="AW303" s="76"/>
      <c r="AX303" s="76"/>
    </row>
    <row r="304" spans="24:50" s="75" customFormat="1">
      <c r="X304" s="76"/>
      <c r="Y304" s="76"/>
      <c r="Z304" s="76"/>
      <c r="AA304" s="76"/>
      <c r="AB304" s="76"/>
      <c r="AC304" s="76"/>
      <c r="AD304" s="76"/>
      <c r="AE304" s="76"/>
      <c r="AF304" s="76"/>
      <c r="AG304" s="76"/>
      <c r="AH304" s="76"/>
      <c r="AI304" s="76"/>
      <c r="AJ304" s="76"/>
      <c r="AK304" s="76"/>
      <c r="AL304" s="76"/>
      <c r="AM304" s="76"/>
      <c r="AN304" s="76"/>
      <c r="AO304" s="76"/>
      <c r="AP304" s="76"/>
      <c r="AQ304" s="76"/>
      <c r="AR304" s="76"/>
      <c r="AS304" s="76"/>
      <c r="AT304" s="76"/>
      <c r="AU304" s="76"/>
      <c r="AV304" s="76"/>
      <c r="AW304" s="76"/>
      <c r="AX304" s="76"/>
    </row>
    <row r="305" spans="24:50" s="75" customFormat="1">
      <c r="X305" s="76"/>
      <c r="Y305" s="76"/>
      <c r="Z305" s="76"/>
      <c r="AA305" s="76"/>
      <c r="AB305" s="76"/>
      <c r="AC305" s="76"/>
      <c r="AD305" s="76"/>
      <c r="AE305" s="76"/>
      <c r="AF305" s="76"/>
      <c r="AG305" s="76"/>
      <c r="AH305" s="76"/>
      <c r="AI305" s="76"/>
      <c r="AJ305" s="76"/>
      <c r="AK305" s="76"/>
      <c r="AL305" s="76"/>
      <c r="AM305" s="76"/>
      <c r="AN305" s="76"/>
      <c r="AO305" s="76"/>
      <c r="AP305" s="76"/>
      <c r="AQ305" s="76"/>
      <c r="AR305" s="76"/>
      <c r="AS305" s="76"/>
      <c r="AT305" s="76"/>
      <c r="AU305" s="76"/>
      <c r="AV305" s="76"/>
      <c r="AW305" s="76"/>
      <c r="AX305" s="76"/>
    </row>
    <row r="306" spans="24:50" s="75" customFormat="1">
      <c r="X306" s="76"/>
      <c r="Y306" s="76"/>
      <c r="Z306" s="76"/>
      <c r="AA306" s="76"/>
      <c r="AB306" s="76"/>
      <c r="AC306" s="76"/>
      <c r="AD306" s="76"/>
      <c r="AE306" s="76"/>
      <c r="AF306" s="76"/>
      <c r="AG306" s="76"/>
      <c r="AH306" s="76"/>
      <c r="AI306" s="76"/>
      <c r="AJ306" s="76"/>
      <c r="AK306" s="76"/>
      <c r="AL306" s="76"/>
      <c r="AM306" s="76"/>
      <c r="AN306" s="76"/>
      <c r="AO306" s="76"/>
      <c r="AP306" s="76"/>
      <c r="AQ306" s="76"/>
      <c r="AR306" s="76"/>
      <c r="AS306" s="76"/>
      <c r="AT306" s="76"/>
      <c r="AU306" s="76"/>
      <c r="AV306" s="76"/>
      <c r="AW306" s="76"/>
      <c r="AX306" s="76"/>
    </row>
    <row r="307" spans="24:50" s="75" customFormat="1">
      <c r="X307" s="76"/>
      <c r="Y307" s="76"/>
      <c r="Z307" s="76"/>
      <c r="AA307" s="76"/>
      <c r="AB307" s="76"/>
      <c r="AC307" s="76"/>
      <c r="AD307" s="76"/>
      <c r="AE307" s="76"/>
      <c r="AF307" s="76"/>
      <c r="AG307" s="76"/>
      <c r="AH307" s="76"/>
      <c r="AI307" s="76"/>
      <c r="AJ307" s="76"/>
      <c r="AK307" s="76"/>
      <c r="AL307" s="76"/>
      <c r="AM307" s="76"/>
      <c r="AN307" s="76"/>
      <c r="AO307" s="76"/>
      <c r="AP307" s="76"/>
      <c r="AQ307" s="76"/>
      <c r="AR307" s="76"/>
      <c r="AS307" s="76"/>
      <c r="AT307" s="76"/>
      <c r="AU307" s="76"/>
      <c r="AV307" s="76"/>
      <c r="AW307" s="76"/>
      <c r="AX307" s="76"/>
    </row>
    <row r="308" spans="24:50" s="75" customFormat="1">
      <c r="X308" s="76"/>
      <c r="Y308" s="76"/>
      <c r="Z308" s="76"/>
      <c r="AA308" s="76"/>
      <c r="AB308" s="76"/>
      <c r="AC308" s="76"/>
      <c r="AD308" s="76"/>
      <c r="AE308" s="76"/>
      <c r="AF308" s="76"/>
      <c r="AG308" s="76"/>
      <c r="AH308" s="76"/>
      <c r="AI308" s="76"/>
      <c r="AJ308" s="76"/>
      <c r="AK308" s="76"/>
      <c r="AL308" s="76"/>
      <c r="AM308" s="76"/>
      <c r="AN308" s="76"/>
      <c r="AO308" s="76"/>
      <c r="AP308" s="76"/>
      <c r="AQ308" s="76"/>
      <c r="AR308" s="76"/>
      <c r="AS308" s="76"/>
      <c r="AT308" s="76"/>
      <c r="AU308" s="76"/>
      <c r="AV308" s="76"/>
      <c r="AW308" s="76"/>
      <c r="AX308" s="76"/>
    </row>
    <row r="309" spans="24:50" s="75" customFormat="1">
      <c r="X309" s="76"/>
      <c r="Y309" s="76"/>
      <c r="Z309" s="76"/>
      <c r="AA309" s="76"/>
      <c r="AB309" s="76"/>
      <c r="AC309" s="76"/>
      <c r="AD309" s="76"/>
      <c r="AE309" s="76"/>
      <c r="AF309" s="76"/>
      <c r="AG309" s="76"/>
      <c r="AH309" s="76"/>
      <c r="AI309" s="76"/>
      <c r="AJ309" s="76"/>
      <c r="AK309" s="76"/>
      <c r="AL309" s="76"/>
      <c r="AM309" s="76"/>
      <c r="AN309" s="76"/>
      <c r="AO309" s="76"/>
      <c r="AP309" s="76"/>
      <c r="AQ309" s="76"/>
      <c r="AR309" s="76"/>
      <c r="AS309" s="76"/>
      <c r="AT309" s="76"/>
      <c r="AU309" s="76"/>
      <c r="AV309" s="76"/>
      <c r="AW309" s="76"/>
      <c r="AX309" s="76"/>
    </row>
    <row r="310" spans="24:50" s="75" customFormat="1">
      <c r="X310" s="76"/>
      <c r="Y310" s="76"/>
      <c r="Z310" s="76"/>
      <c r="AA310" s="76"/>
      <c r="AB310" s="76"/>
      <c r="AC310" s="76"/>
      <c r="AD310" s="76"/>
      <c r="AE310" s="76"/>
      <c r="AF310" s="76"/>
      <c r="AG310" s="76"/>
      <c r="AH310" s="76"/>
      <c r="AI310" s="76"/>
      <c r="AJ310" s="76"/>
      <c r="AK310" s="76"/>
      <c r="AL310" s="76"/>
      <c r="AM310" s="76"/>
      <c r="AN310" s="76"/>
      <c r="AO310" s="76"/>
      <c r="AP310" s="76"/>
      <c r="AQ310" s="76"/>
      <c r="AR310" s="76"/>
      <c r="AS310" s="76"/>
      <c r="AT310" s="76"/>
      <c r="AU310" s="76"/>
      <c r="AV310" s="76"/>
      <c r="AW310" s="76"/>
      <c r="AX310" s="76"/>
    </row>
    <row r="311" spans="24:50" s="75" customFormat="1"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</row>
    <row r="312" spans="24:50" s="75" customFormat="1">
      <c r="X312" s="76"/>
      <c r="Y312" s="76"/>
      <c r="Z312" s="76"/>
      <c r="AA312" s="76"/>
      <c r="AB312" s="76"/>
      <c r="AC312" s="76"/>
      <c r="AD312" s="76"/>
      <c r="AE312" s="76"/>
      <c r="AF312" s="76"/>
      <c r="AG312" s="76"/>
      <c r="AH312" s="76"/>
      <c r="AI312" s="76"/>
      <c r="AJ312" s="76"/>
      <c r="AK312" s="76"/>
      <c r="AL312" s="76"/>
      <c r="AM312" s="76"/>
      <c r="AN312" s="76"/>
      <c r="AO312" s="76"/>
      <c r="AP312" s="76"/>
      <c r="AQ312" s="76"/>
      <c r="AR312" s="76"/>
      <c r="AS312" s="76"/>
      <c r="AT312" s="76"/>
      <c r="AU312" s="76"/>
      <c r="AV312" s="76"/>
      <c r="AW312" s="76"/>
      <c r="AX312" s="76"/>
    </row>
    <row r="313" spans="24:50" s="75" customFormat="1">
      <c r="X313" s="76"/>
      <c r="Y313" s="76"/>
      <c r="Z313" s="76"/>
      <c r="AA313" s="76"/>
      <c r="AB313" s="76"/>
      <c r="AC313" s="76"/>
      <c r="AD313" s="76"/>
      <c r="AE313" s="76"/>
      <c r="AF313" s="76"/>
      <c r="AG313" s="76"/>
      <c r="AH313" s="76"/>
      <c r="AI313" s="76"/>
      <c r="AJ313" s="76"/>
      <c r="AK313" s="76"/>
      <c r="AL313" s="76"/>
      <c r="AM313" s="76"/>
      <c r="AN313" s="76"/>
      <c r="AO313" s="76"/>
      <c r="AP313" s="76"/>
      <c r="AQ313" s="76"/>
      <c r="AR313" s="76"/>
      <c r="AS313" s="76"/>
      <c r="AT313" s="76"/>
      <c r="AU313" s="76"/>
      <c r="AV313" s="76"/>
      <c r="AW313" s="76"/>
      <c r="AX313" s="76"/>
    </row>
    <row r="314" spans="24:50" s="75" customFormat="1">
      <c r="X314" s="76"/>
      <c r="Y314" s="76"/>
      <c r="Z314" s="76"/>
      <c r="AA314" s="76"/>
      <c r="AB314" s="76"/>
      <c r="AC314" s="76"/>
      <c r="AD314" s="76"/>
      <c r="AE314" s="76"/>
      <c r="AF314" s="76"/>
      <c r="AG314" s="76"/>
      <c r="AH314" s="76"/>
      <c r="AI314" s="76"/>
      <c r="AJ314" s="76"/>
      <c r="AK314" s="76"/>
      <c r="AL314" s="76"/>
      <c r="AM314" s="76"/>
      <c r="AN314" s="76"/>
      <c r="AO314" s="76"/>
      <c r="AP314" s="76"/>
      <c r="AQ314" s="76"/>
      <c r="AR314" s="76"/>
      <c r="AS314" s="76"/>
      <c r="AT314" s="76"/>
      <c r="AU314" s="76"/>
      <c r="AV314" s="76"/>
      <c r="AW314" s="76"/>
      <c r="AX314" s="76"/>
    </row>
    <row r="315" spans="24:50" s="75" customFormat="1">
      <c r="X315" s="76"/>
      <c r="Y315" s="76"/>
      <c r="Z315" s="76"/>
      <c r="AA315" s="76"/>
      <c r="AB315" s="76"/>
      <c r="AC315" s="76"/>
      <c r="AD315" s="76"/>
      <c r="AE315" s="76"/>
      <c r="AF315" s="76"/>
      <c r="AG315" s="76"/>
      <c r="AH315" s="76"/>
      <c r="AI315" s="76"/>
      <c r="AJ315" s="76"/>
      <c r="AK315" s="76"/>
      <c r="AL315" s="76"/>
      <c r="AM315" s="76"/>
      <c r="AN315" s="76"/>
      <c r="AO315" s="76"/>
      <c r="AP315" s="76"/>
      <c r="AQ315" s="76"/>
      <c r="AR315" s="76"/>
      <c r="AS315" s="76"/>
      <c r="AT315" s="76"/>
      <c r="AU315" s="76"/>
      <c r="AV315" s="76"/>
      <c r="AW315" s="76"/>
      <c r="AX315" s="76"/>
    </row>
    <row r="316" spans="24:50" s="75" customFormat="1">
      <c r="X316" s="76"/>
      <c r="Y316" s="76"/>
      <c r="Z316" s="76"/>
      <c r="AA316" s="76"/>
      <c r="AB316" s="76"/>
      <c r="AC316" s="76"/>
      <c r="AD316" s="76"/>
      <c r="AE316" s="76"/>
      <c r="AF316" s="76"/>
      <c r="AG316" s="76"/>
      <c r="AH316" s="76"/>
      <c r="AI316" s="76"/>
      <c r="AJ316" s="76"/>
      <c r="AK316" s="76"/>
      <c r="AL316" s="76"/>
      <c r="AM316" s="76"/>
      <c r="AN316" s="76"/>
      <c r="AO316" s="76"/>
      <c r="AP316" s="76"/>
      <c r="AQ316" s="76"/>
      <c r="AR316" s="76"/>
      <c r="AS316" s="76"/>
      <c r="AT316" s="76"/>
      <c r="AU316" s="76"/>
      <c r="AV316" s="76"/>
      <c r="AW316" s="76"/>
      <c r="AX316" s="76"/>
    </row>
    <row r="317" spans="24:50" s="75" customFormat="1">
      <c r="X317" s="76"/>
      <c r="Y317" s="76"/>
      <c r="Z317" s="76"/>
      <c r="AA317" s="76"/>
      <c r="AB317" s="76"/>
      <c r="AC317" s="76"/>
      <c r="AD317" s="76"/>
      <c r="AE317" s="76"/>
      <c r="AF317" s="76"/>
      <c r="AG317" s="76"/>
      <c r="AH317" s="76"/>
      <c r="AI317" s="76"/>
      <c r="AJ317" s="76"/>
      <c r="AK317" s="76"/>
      <c r="AL317" s="76"/>
      <c r="AM317" s="76"/>
      <c r="AN317" s="76"/>
      <c r="AO317" s="76"/>
      <c r="AP317" s="76"/>
      <c r="AQ317" s="76"/>
      <c r="AR317" s="76"/>
      <c r="AS317" s="76"/>
      <c r="AT317" s="76"/>
      <c r="AU317" s="76"/>
      <c r="AV317" s="76"/>
      <c r="AW317" s="76"/>
      <c r="AX317" s="76"/>
    </row>
    <row r="318" spans="24:50" s="75" customFormat="1">
      <c r="X318" s="76"/>
      <c r="Y318" s="76"/>
      <c r="Z318" s="76"/>
      <c r="AA318" s="76"/>
      <c r="AB318" s="76"/>
      <c r="AC318" s="76"/>
      <c r="AD318" s="76"/>
      <c r="AE318" s="76"/>
      <c r="AF318" s="76"/>
      <c r="AG318" s="76"/>
      <c r="AH318" s="76"/>
      <c r="AI318" s="76"/>
      <c r="AJ318" s="76"/>
      <c r="AK318" s="76"/>
      <c r="AL318" s="76"/>
      <c r="AM318" s="76"/>
      <c r="AN318" s="76"/>
      <c r="AO318" s="76"/>
      <c r="AP318" s="76"/>
      <c r="AQ318" s="76"/>
      <c r="AR318" s="76"/>
      <c r="AS318" s="76"/>
      <c r="AT318" s="76"/>
      <c r="AU318" s="76"/>
      <c r="AV318" s="76"/>
      <c r="AW318" s="76"/>
      <c r="AX318" s="76"/>
    </row>
    <row r="319" spans="24:50" s="75" customFormat="1"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</row>
    <row r="320" spans="24:50" s="75" customFormat="1">
      <c r="X320" s="76"/>
      <c r="Y320" s="76"/>
      <c r="Z320" s="76"/>
      <c r="AA320" s="76"/>
      <c r="AB320" s="76"/>
      <c r="AC320" s="76"/>
      <c r="AD320" s="76"/>
      <c r="AE320" s="76"/>
      <c r="AF320" s="76"/>
      <c r="AG320" s="76"/>
      <c r="AH320" s="76"/>
      <c r="AI320" s="76"/>
      <c r="AJ320" s="76"/>
      <c r="AK320" s="76"/>
      <c r="AL320" s="76"/>
      <c r="AM320" s="76"/>
      <c r="AN320" s="76"/>
      <c r="AO320" s="76"/>
      <c r="AP320" s="76"/>
      <c r="AQ320" s="76"/>
      <c r="AR320" s="76"/>
      <c r="AS320" s="76"/>
      <c r="AT320" s="76"/>
      <c r="AU320" s="76"/>
      <c r="AV320" s="76"/>
      <c r="AW320" s="76"/>
      <c r="AX320" s="76"/>
    </row>
    <row r="321" spans="24:50" s="75" customFormat="1">
      <c r="X321" s="76"/>
      <c r="Y321" s="76"/>
      <c r="Z321" s="76"/>
      <c r="AA321" s="76"/>
      <c r="AB321" s="76"/>
      <c r="AC321" s="76"/>
      <c r="AD321" s="76"/>
      <c r="AE321" s="76"/>
      <c r="AF321" s="76"/>
      <c r="AG321" s="76"/>
      <c r="AH321" s="76"/>
      <c r="AI321" s="76"/>
      <c r="AJ321" s="76"/>
      <c r="AK321" s="76"/>
      <c r="AL321" s="76"/>
      <c r="AM321" s="76"/>
      <c r="AN321" s="76"/>
      <c r="AO321" s="76"/>
      <c r="AP321" s="76"/>
      <c r="AQ321" s="76"/>
      <c r="AR321" s="76"/>
      <c r="AS321" s="76"/>
      <c r="AT321" s="76"/>
      <c r="AU321" s="76"/>
      <c r="AV321" s="76"/>
      <c r="AW321" s="76"/>
      <c r="AX321" s="76"/>
    </row>
    <row r="322" spans="24:50" s="75" customFormat="1">
      <c r="X322" s="76"/>
      <c r="Y322" s="76"/>
      <c r="Z322" s="76"/>
      <c r="AA322" s="76"/>
      <c r="AB322" s="76"/>
      <c r="AC322" s="76"/>
      <c r="AD322" s="76"/>
      <c r="AE322" s="76"/>
      <c r="AF322" s="76"/>
      <c r="AG322" s="76"/>
      <c r="AH322" s="76"/>
      <c r="AI322" s="76"/>
      <c r="AJ322" s="76"/>
      <c r="AK322" s="76"/>
      <c r="AL322" s="76"/>
      <c r="AM322" s="76"/>
      <c r="AN322" s="76"/>
      <c r="AO322" s="76"/>
      <c r="AP322" s="76"/>
      <c r="AQ322" s="76"/>
      <c r="AR322" s="76"/>
      <c r="AS322" s="76"/>
      <c r="AT322" s="76"/>
      <c r="AU322" s="76"/>
      <c r="AV322" s="76"/>
      <c r="AW322" s="76"/>
      <c r="AX322" s="76"/>
    </row>
    <row r="323" spans="24:50" s="75" customFormat="1">
      <c r="X323" s="76"/>
      <c r="Y323" s="76"/>
      <c r="Z323" s="76"/>
      <c r="AA323" s="76"/>
      <c r="AB323" s="76"/>
      <c r="AC323" s="76"/>
      <c r="AD323" s="76"/>
      <c r="AE323" s="76"/>
      <c r="AF323" s="76"/>
      <c r="AG323" s="76"/>
      <c r="AH323" s="76"/>
      <c r="AI323" s="76"/>
      <c r="AJ323" s="76"/>
      <c r="AK323" s="76"/>
      <c r="AL323" s="76"/>
      <c r="AM323" s="76"/>
      <c r="AN323" s="76"/>
      <c r="AO323" s="76"/>
      <c r="AP323" s="76"/>
      <c r="AQ323" s="76"/>
      <c r="AR323" s="76"/>
      <c r="AS323" s="76"/>
      <c r="AT323" s="76"/>
      <c r="AU323" s="76"/>
      <c r="AV323" s="76"/>
      <c r="AW323" s="76"/>
      <c r="AX323" s="76"/>
    </row>
    <row r="324" spans="24:50" s="75" customFormat="1">
      <c r="X324" s="76"/>
      <c r="Y324" s="76"/>
      <c r="Z324" s="76"/>
      <c r="AA324" s="76"/>
      <c r="AB324" s="76"/>
      <c r="AC324" s="76"/>
      <c r="AD324" s="76"/>
      <c r="AE324" s="76"/>
      <c r="AF324" s="76"/>
      <c r="AG324" s="76"/>
      <c r="AH324" s="76"/>
      <c r="AI324" s="76"/>
      <c r="AJ324" s="76"/>
      <c r="AK324" s="76"/>
      <c r="AL324" s="76"/>
      <c r="AM324" s="76"/>
      <c r="AN324" s="76"/>
      <c r="AO324" s="76"/>
      <c r="AP324" s="76"/>
      <c r="AQ324" s="76"/>
      <c r="AR324" s="76"/>
      <c r="AS324" s="76"/>
      <c r="AT324" s="76"/>
      <c r="AU324" s="76"/>
      <c r="AV324" s="76"/>
      <c r="AW324" s="76"/>
      <c r="AX324" s="76"/>
    </row>
    <row r="325" spans="24:50" s="75" customFormat="1">
      <c r="X325" s="76"/>
      <c r="Y325" s="76"/>
      <c r="Z325" s="76"/>
      <c r="AA325" s="76"/>
      <c r="AB325" s="76"/>
      <c r="AC325" s="76"/>
      <c r="AD325" s="76"/>
      <c r="AE325" s="76"/>
      <c r="AF325" s="76"/>
      <c r="AG325" s="76"/>
      <c r="AH325" s="76"/>
      <c r="AI325" s="76"/>
      <c r="AJ325" s="76"/>
      <c r="AK325" s="76"/>
      <c r="AL325" s="76"/>
      <c r="AM325" s="76"/>
      <c r="AN325" s="76"/>
      <c r="AO325" s="76"/>
      <c r="AP325" s="76"/>
      <c r="AQ325" s="76"/>
      <c r="AR325" s="76"/>
      <c r="AS325" s="76"/>
      <c r="AT325" s="76"/>
      <c r="AU325" s="76"/>
      <c r="AV325" s="76"/>
      <c r="AW325" s="76"/>
      <c r="AX325" s="76"/>
    </row>
    <row r="326" spans="24:50" s="75" customFormat="1">
      <c r="X326" s="76"/>
      <c r="Y326" s="76"/>
      <c r="Z326" s="76"/>
      <c r="AA326" s="76"/>
      <c r="AB326" s="76"/>
      <c r="AC326" s="76"/>
      <c r="AD326" s="76"/>
      <c r="AE326" s="76"/>
      <c r="AF326" s="76"/>
      <c r="AG326" s="76"/>
      <c r="AH326" s="76"/>
      <c r="AI326" s="76"/>
      <c r="AJ326" s="76"/>
      <c r="AK326" s="76"/>
      <c r="AL326" s="76"/>
      <c r="AM326" s="76"/>
      <c r="AN326" s="76"/>
      <c r="AO326" s="76"/>
      <c r="AP326" s="76"/>
      <c r="AQ326" s="76"/>
      <c r="AR326" s="76"/>
      <c r="AS326" s="76"/>
      <c r="AT326" s="76"/>
      <c r="AU326" s="76"/>
      <c r="AV326" s="76"/>
      <c r="AW326" s="76"/>
      <c r="AX326" s="76"/>
    </row>
    <row r="327" spans="24:50" s="75" customFormat="1"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</row>
    <row r="328" spans="24:50" s="75" customFormat="1">
      <c r="X328" s="76"/>
      <c r="Y328" s="76"/>
      <c r="Z328" s="76"/>
      <c r="AA328" s="76"/>
      <c r="AB328" s="76"/>
      <c r="AC328" s="76"/>
      <c r="AD328" s="76"/>
      <c r="AE328" s="76"/>
      <c r="AF328" s="76"/>
      <c r="AG328" s="76"/>
      <c r="AH328" s="76"/>
      <c r="AI328" s="76"/>
      <c r="AJ328" s="76"/>
      <c r="AK328" s="76"/>
      <c r="AL328" s="76"/>
      <c r="AM328" s="76"/>
      <c r="AN328" s="76"/>
      <c r="AO328" s="76"/>
      <c r="AP328" s="76"/>
      <c r="AQ328" s="76"/>
      <c r="AR328" s="76"/>
      <c r="AS328" s="76"/>
      <c r="AT328" s="76"/>
      <c r="AU328" s="76"/>
      <c r="AV328" s="76"/>
      <c r="AW328" s="76"/>
      <c r="AX328" s="76"/>
    </row>
    <row r="329" spans="24:50" s="75" customFormat="1">
      <c r="X329" s="76"/>
      <c r="Y329" s="76"/>
      <c r="Z329" s="76"/>
      <c r="AA329" s="76"/>
      <c r="AB329" s="76"/>
      <c r="AC329" s="76"/>
      <c r="AD329" s="76"/>
      <c r="AE329" s="76"/>
      <c r="AF329" s="76"/>
      <c r="AG329" s="76"/>
      <c r="AH329" s="76"/>
      <c r="AI329" s="76"/>
      <c r="AJ329" s="76"/>
      <c r="AK329" s="76"/>
      <c r="AL329" s="76"/>
      <c r="AM329" s="76"/>
      <c r="AN329" s="76"/>
      <c r="AO329" s="76"/>
      <c r="AP329" s="76"/>
      <c r="AQ329" s="76"/>
      <c r="AR329" s="76"/>
      <c r="AS329" s="76"/>
      <c r="AT329" s="76"/>
      <c r="AU329" s="76"/>
      <c r="AV329" s="76"/>
      <c r="AW329" s="76"/>
      <c r="AX329" s="76"/>
    </row>
    <row r="330" spans="24:50" s="75" customFormat="1">
      <c r="X330" s="76"/>
      <c r="Y330" s="76"/>
      <c r="Z330" s="76"/>
      <c r="AA330" s="76"/>
      <c r="AB330" s="76"/>
      <c r="AC330" s="76"/>
      <c r="AD330" s="76"/>
      <c r="AE330" s="76"/>
      <c r="AF330" s="76"/>
      <c r="AG330" s="76"/>
      <c r="AH330" s="76"/>
      <c r="AI330" s="76"/>
      <c r="AJ330" s="76"/>
      <c r="AK330" s="76"/>
      <c r="AL330" s="76"/>
      <c r="AM330" s="76"/>
      <c r="AN330" s="76"/>
      <c r="AO330" s="76"/>
      <c r="AP330" s="76"/>
      <c r="AQ330" s="76"/>
      <c r="AR330" s="76"/>
      <c r="AS330" s="76"/>
      <c r="AT330" s="76"/>
      <c r="AU330" s="76"/>
      <c r="AV330" s="76"/>
      <c r="AW330" s="76"/>
      <c r="AX330" s="76"/>
    </row>
    <row r="331" spans="24:50" s="75" customFormat="1">
      <c r="X331" s="76"/>
      <c r="Y331" s="76"/>
      <c r="Z331" s="76"/>
      <c r="AA331" s="76"/>
      <c r="AB331" s="76"/>
      <c r="AC331" s="76"/>
      <c r="AD331" s="76"/>
      <c r="AE331" s="76"/>
      <c r="AF331" s="76"/>
      <c r="AG331" s="76"/>
      <c r="AH331" s="76"/>
      <c r="AI331" s="76"/>
      <c r="AJ331" s="76"/>
      <c r="AK331" s="76"/>
      <c r="AL331" s="76"/>
      <c r="AM331" s="76"/>
      <c r="AN331" s="76"/>
      <c r="AO331" s="76"/>
      <c r="AP331" s="76"/>
      <c r="AQ331" s="76"/>
      <c r="AR331" s="76"/>
      <c r="AS331" s="76"/>
      <c r="AT331" s="76"/>
      <c r="AU331" s="76"/>
      <c r="AV331" s="76"/>
      <c r="AW331" s="76"/>
      <c r="AX331" s="76"/>
    </row>
    <row r="332" spans="24:50" s="75" customFormat="1">
      <c r="X332" s="76"/>
      <c r="Y332" s="76"/>
      <c r="Z332" s="76"/>
      <c r="AA332" s="76"/>
      <c r="AB332" s="76"/>
      <c r="AC332" s="76"/>
      <c r="AD332" s="76"/>
      <c r="AE332" s="76"/>
      <c r="AF332" s="76"/>
      <c r="AG332" s="76"/>
      <c r="AH332" s="76"/>
      <c r="AI332" s="76"/>
      <c r="AJ332" s="76"/>
      <c r="AK332" s="76"/>
      <c r="AL332" s="76"/>
      <c r="AM332" s="76"/>
      <c r="AN332" s="76"/>
      <c r="AO332" s="76"/>
      <c r="AP332" s="76"/>
      <c r="AQ332" s="76"/>
      <c r="AR332" s="76"/>
      <c r="AS332" s="76"/>
      <c r="AT332" s="76"/>
      <c r="AU332" s="76"/>
      <c r="AV332" s="76"/>
      <c r="AW332" s="76"/>
      <c r="AX332" s="76"/>
    </row>
    <row r="333" spans="24:50" s="75" customFormat="1">
      <c r="X333" s="76"/>
      <c r="Y333" s="76"/>
      <c r="Z333" s="76"/>
      <c r="AA333" s="76"/>
      <c r="AB333" s="76"/>
      <c r="AC333" s="76"/>
      <c r="AD333" s="76"/>
      <c r="AE333" s="76"/>
      <c r="AF333" s="76"/>
      <c r="AG333" s="76"/>
      <c r="AH333" s="76"/>
      <c r="AI333" s="76"/>
      <c r="AJ333" s="76"/>
      <c r="AK333" s="76"/>
      <c r="AL333" s="76"/>
      <c r="AM333" s="76"/>
      <c r="AN333" s="76"/>
      <c r="AO333" s="76"/>
      <c r="AP333" s="76"/>
      <c r="AQ333" s="76"/>
      <c r="AR333" s="76"/>
      <c r="AS333" s="76"/>
      <c r="AT333" s="76"/>
      <c r="AU333" s="76"/>
      <c r="AV333" s="76"/>
      <c r="AW333" s="76"/>
      <c r="AX333" s="76"/>
    </row>
    <row r="334" spans="24:50" s="75" customFormat="1">
      <c r="X334" s="76"/>
      <c r="Y334" s="76"/>
      <c r="Z334" s="76"/>
      <c r="AA334" s="76"/>
      <c r="AB334" s="76"/>
      <c r="AC334" s="76"/>
      <c r="AD334" s="76"/>
      <c r="AE334" s="76"/>
      <c r="AF334" s="76"/>
      <c r="AG334" s="76"/>
      <c r="AH334" s="76"/>
      <c r="AI334" s="76"/>
      <c r="AJ334" s="76"/>
      <c r="AK334" s="76"/>
      <c r="AL334" s="76"/>
      <c r="AM334" s="76"/>
      <c r="AN334" s="76"/>
      <c r="AO334" s="76"/>
      <c r="AP334" s="76"/>
      <c r="AQ334" s="76"/>
      <c r="AR334" s="76"/>
      <c r="AS334" s="76"/>
      <c r="AT334" s="76"/>
      <c r="AU334" s="76"/>
      <c r="AV334" s="76"/>
      <c r="AW334" s="76"/>
      <c r="AX334" s="76"/>
    </row>
    <row r="335" spans="24:50" s="75" customFormat="1"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</row>
    <row r="336" spans="24:50" s="75" customFormat="1">
      <c r="X336" s="76"/>
      <c r="Y336" s="76"/>
      <c r="Z336" s="76"/>
      <c r="AA336" s="76"/>
      <c r="AB336" s="76"/>
      <c r="AC336" s="76"/>
      <c r="AD336" s="76"/>
      <c r="AE336" s="76"/>
      <c r="AF336" s="76"/>
      <c r="AG336" s="76"/>
      <c r="AH336" s="76"/>
      <c r="AI336" s="76"/>
      <c r="AJ336" s="76"/>
      <c r="AK336" s="76"/>
      <c r="AL336" s="76"/>
      <c r="AM336" s="76"/>
      <c r="AN336" s="76"/>
      <c r="AO336" s="76"/>
      <c r="AP336" s="76"/>
      <c r="AQ336" s="76"/>
      <c r="AR336" s="76"/>
      <c r="AS336" s="76"/>
      <c r="AT336" s="76"/>
      <c r="AU336" s="76"/>
      <c r="AV336" s="76"/>
      <c r="AW336" s="76"/>
      <c r="AX336" s="76"/>
    </row>
    <row r="337" spans="24:50" s="75" customFormat="1">
      <c r="X337" s="76"/>
      <c r="Y337" s="76"/>
      <c r="Z337" s="76"/>
      <c r="AA337" s="76"/>
      <c r="AB337" s="76"/>
      <c r="AC337" s="76"/>
      <c r="AD337" s="76"/>
      <c r="AE337" s="76"/>
      <c r="AF337" s="76"/>
      <c r="AG337" s="76"/>
      <c r="AH337" s="76"/>
      <c r="AI337" s="76"/>
      <c r="AJ337" s="76"/>
      <c r="AK337" s="76"/>
      <c r="AL337" s="76"/>
      <c r="AM337" s="76"/>
      <c r="AN337" s="76"/>
      <c r="AO337" s="76"/>
      <c r="AP337" s="76"/>
      <c r="AQ337" s="76"/>
      <c r="AR337" s="76"/>
      <c r="AS337" s="76"/>
      <c r="AT337" s="76"/>
      <c r="AU337" s="76"/>
      <c r="AV337" s="76"/>
      <c r="AW337" s="76"/>
      <c r="AX337" s="76"/>
    </row>
    <row r="338" spans="24:50" s="75" customFormat="1">
      <c r="X338" s="76"/>
      <c r="Y338" s="76"/>
      <c r="Z338" s="76"/>
      <c r="AA338" s="76"/>
      <c r="AB338" s="76"/>
      <c r="AC338" s="76"/>
      <c r="AD338" s="76"/>
      <c r="AE338" s="76"/>
      <c r="AF338" s="76"/>
      <c r="AG338" s="76"/>
      <c r="AH338" s="76"/>
      <c r="AI338" s="76"/>
      <c r="AJ338" s="76"/>
      <c r="AK338" s="76"/>
      <c r="AL338" s="76"/>
      <c r="AM338" s="76"/>
      <c r="AN338" s="76"/>
      <c r="AO338" s="76"/>
      <c r="AP338" s="76"/>
      <c r="AQ338" s="76"/>
      <c r="AR338" s="76"/>
      <c r="AS338" s="76"/>
      <c r="AT338" s="76"/>
      <c r="AU338" s="76"/>
      <c r="AV338" s="76"/>
      <c r="AW338" s="76"/>
      <c r="AX338" s="76"/>
    </row>
    <row r="339" spans="24:50" s="75" customFormat="1">
      <c r="X339" s="76"/>
      <c r="Y339" s="76"/>
      <c r="Z339" s="76"/>
      <c r="AA339" s="76"/>
      <c r="AB339" s="76"/>
      <c r="AC339" s="76"/>
      <c r="AD339" s="76"/>
      <c r="AE339" s="76"/>
      <c r="AF339" s="76"/>
      <c r="AG339" s="76"/>
      <c r="AH339" s="76"/>
      <c r="AI339" s="76"/>
      <c r="AJ339" s="76"/>
      <c r="AK339" s="76"/>
      <c r="AL339" s="76"/>
      <c r="AM339" s="76"/>
      <c r="AN339" s="76"/>
      <c r="AO339" s="76"/>
      <c r="AP339" s="76"/>
      <c r="AQ339" s="76"/>
      <c r="AR339" s="76"/>
      <c r="AS339" s="76"/>
      <c r="AT339" s="76"/>
      <c r="AU339" s="76"/>
      <c r="AV339" s="76"/>
      <c r="AW339" s="76"/>
      <c r="AX339" s="76"/>
    </row>
    <row r="340" spans="24:50" s="75" customFormat="1">
      <c r="X340" s="76"/>
      <c r="Y340" s="76"/>
      <c r="Z340" s="76"/>
      <c r="AA340" s="76"/>
      <c r="AB340" s="76"/>
      <c r="AC340" s="76"/>
      <c r="AD340" s="76"/>
      <c r="AE340" s="76"/>
      <c r="AF340" s="76"/>
      <c r="AG340" s="76"/>
      <c r="AH340" s="76"/>
      <c r="AI340" s="76"/>
      <c r="AJ340" s="76"/>
      <c r="AK340" s="76"/>
      <c r="AL340" s="76"/>
      <c r="AM340" s="76"/>
      <c r="AN340" s="76"/>
      <c r="AO340" s="76"/>
      <c r="AP340" s="76"/>
      <c r="AQ340" s="76"/>
      <c r="AR340" s="76"/>
      <c r="AS340" s="76"/>
      <c r="AT340" s="76"/>
      <c r="AU340" s="76"/>
      <c r="AV340" s="76"/>
      <c r="AW340" s="76"/>
      <c r="AX340" s="76"/>
    </row>
    <row r="341" spans="24:50" s="75" customFormat="1">
      <c r="X341" s="76"/>
      <c r="Y341" s="76"/>
      <c r="Z341" s="76"/>
      <c r="AA341" s="76"/>
      <c r="AB341" s="76"/>
      <c r="AC341" s="76"/>
      <c r="AD341" s="76"/>
      <c r="AE341" s="76"/>
      <c r="AF341" s="76"/>
      <c r="AG341" s="76"/>
      <c r="AH341" s="76"/>
      <c r="AI341" s="76"/>
      <c r="AJ341" s="76"/>
      <c r="AK341" s="76"/>
      <c r="AL341" s="76"/>
      <c r="AM341" s="76"/>
      <c r="AN341" s="76"/>
      <c r="AO341" s="76"/>
      <c r="AP341" s="76"/>
      <c r="AQ341" s="76"/>
      <c r="AR341" s="76"/>
      <c r="AS341" s="76"/>
      <c r="AT341" s="76"/>
      <c r="AU341" s="76"/>
      <c r="AV341" s="76"/>
      <c r="AW341" s="76"/>
      <c r="AX341" s="76"/>
    </row>
    <row r="342" spans="24:50" s="75" customFormat="1">
      <c r="X342" s="76"/>
      <c r="Y342" s="76"/>
      <c r="Z342" s="76"/>
      <c r="AA342" s="76"/>
      <c r="AB342" s="76"/>
      <c r="AC342" s="76"/>
      <c r="AD342" s="76"/>
      <c r="AE342" s="76"/>
      <c r="AF342" s="76"/>
      <c r="AG342" s="76"/>
      <c r="AH342" s="76"/>
      <c r="AI342" s="76"/>
      <c r="AJ342" s="76"/>
      <c r="AK342" s="76"/>
      <c r="AL342" s="76"/>
      <c r="AM342" s="76"/>
      <c r="AN342" s="76"/>
      <c r="AO342" s="76"/>
      <c r="AP342" s="76"/>
      <c r="AQ342" s="76"/>
      <c r="AR342" s="76"/>
      <c r="AS342" s="76"/>
      <c r="AT342" s="76"/>
      <c r="AU342" s="76"/>
      <c r="AV342" s="76"/>
      <c r="AW342" s="76"/>
      <c r="AX342" s="76"/>
    </row>
    <row r="343" spans="24:50" s="75" customFormat="1">
      <c r="X343" s="76"/>
      <c r="Y343" s="76"/>
      <c r="Z343" s="76"/>
      <c r="AA343" s="76"/>
      <c r="AB343" s="76"/>
      <c r="AC343" s="76"/>
      <c r="AD343" s="76"/>
      <c r="AE343" s="76"/>
      <c r="AF343" s="76"/>
      <c r="AG343" s="76"/>
      <c r="AH343" s="76"/>
      <c r="AI343" s="76"/>
      <c r="AJ343" s="76"/>
      <c r="AK343" s="76"/>
      <c r="AL343" s="76"/>
      <c r="AM343" s="76"/>
      <c r="AN343" s="76"/>
      <c r="AO343" s="76"/>
      <c r="AP343" s="76"/>
      <c r="AQ343" s="76"/>
      <c r="AR343" s="76"/>
      <c r="AS343" s="76"/>
      <c r="AT343" s="76"/>
      <c r="AU343" s="76"/>
      <c r="AV343" s="76"/>
      <c r="AW343" s="76"/>
      <c r="AX343" s="76"/>
    </row>
    <row r="344" spans="24:50" s="75" customFormat="1">
      <c r="X344" s="76"/>
      <c r="Y344" s="76"/>
      <c r="Z344" s="76"/>
      <c r="AA344" s="76"/>
      <c r="AB344" s="76"/>
      <c r="AC344" s="76"/>
      <c r="AD344" s="76"/>
      <c r="AE344" s="76"/>
      <c r="AF344" s="76"/>
      <c r="AG344" s="76"/>
      <c r="AH344" s="76"/>
      <c r="AI344" s="76"/>
      <c r="AJ344" s="76"/>
      <c r="AK344" s="76"/>
      <c r="AL344" s="76"/>
      <c r="AM344" s="76"/>
      <c r="AN344" s="76"/>
      <c r="AO344" s="76"/>
      <c r="AP344" s="76"/>
      <c r="AQ344" s="76"/>
      <c r="AR344" s="76"/>
      <c r="AS344" s="76"/>
      <c r="AT344" s="76"/>
      <c r="AU344" s="76"/>
      <c r="AV344" s="76"/>
      <c r="AW344" s="76"/>
      <c r="AX344" s="76"/>
    </row>
    <row r="345" spans="24:50" s="75" customFormat="1">
      <c r="X345" s="76"/>
      <c r="Y345" s="76"/>
      <c r="Z345" s="76"/>
      <c r="AA345" s="76"/>
      <c r="AB345" s="76"/>
      <c r="AC345" s="76"/>
      <c r="AD345" s="76"/>
      <c r="AE345" s="76"/>
      <c r="AF345" s="76"/>
      <c r="AG345" s="76"/>
      <c r="AH345" s="76"/>
      <c r="AI345" s="76"/>
      <c r="AJ345" s="76"/>
      <c r="AK345" s="76"/>
      <c r="AL345" s="76"/>
      <c r="AM345" s="76"/>
      <c r="AN345" s="76"/>
      <c r="AO345" s="76"/>
      <c r="AP345" s="76"/>
      <c r="AQ345" s="76"/>
      <c r="AR345" s="76"/>
      <c r="AS345" s="76"/>
      <c r="AT345" s="76"/>
      <c r="AU345" s="76"/>
      <c r="AV345" s="76"/>
      <c r="AW345" s="76"/>
      <c r="AX345" s="76"/>
    </row>
    <row r="346" spans="24:50" s="75" customFormat="1">
      <c r="X346" s="76"/>
      <c r="Y346" s="76"/>
      <c r="Z346" s="76"/>
      <c r="AA346" s="76"/>
      <c r="AB346" s="76"/>
      <c r="AC346" s="76"/>
      <c r="AD346" s="76"/>
      <c r="AE346" s="76"/>
      <c r="AF346" s="76"/>
      <c r="AG346" s="76"/>
      <c r="AH346" s="76"/>
      <c r="AI346" s="76"/>
      <c r="AJ346" s="76"/>
      <c r="AK346" s="76"/>
      <c r="AL346" s="76"/>
      <c r="AM346" s="76"/>
      <c r="AN346" s="76"/>
      <c r="AO346" s="76"/>
      <c r="AP346" s="76"/>
      <c r="AQ346" s="76"/>
      <c r="AR346" s="76"/>
      <c r="AS346" s="76"/>
      <c r="AT346" s="76"/>
      <c r="AU346" s="76"/>
      <c r="AV346" s="76"/>
      <c r="AW346" s="76"/>
      <c r="AX346" s="76"/>
    </row>
    <row r="347" spans="24:50" s="75" customFormat="1">
      <c r="X347" s="76"/>
      <c r="Y347" s="76"/>
      <c r="Z347" s="76"/>
      <c r="AA347" s="76"/>
      <c r="AB347" s="76"/>
      <c r="AC347" s="76"/>
      <c r="AD347" s="76"/>
      <c r="AE347" s="76"/>
      <c r="AF347" s="76"/>
      <c r="AG347" s="76"/>
      <c r="AH347" s="76"/>
      <c r="AI347" s="76"/>
      <c r="AJ347" s="76"/>
      <c r="AK347" s="76"/>
      <c r="AL347" s="76"/>
      <c r="AM347" s="76"/>
      <c r="AN347" s="76"/>
      <c r="AO347" s="76"/>
      <c r="AP347" s="76"/>
      <c r="AQ347" s="76"/>
      <c r="AR347" s="76"/>
      <c r="AS347" s="76"/>
      <c r="AT347" s="76"/>
      <c r="AU347" s="76"/>
      <c r="AV347" s="76"/>
      <c r="AW347" s="76"/>
      <c r="AX347" s="76"/>
    </row>
    <row r="348" spans="24:50" s="75" customFormat="1">
      <c r="X348" s="76"/>
      <c r="Y348" s="76"/>
      <c r="Z348" s="76"/>
      <c r="AA348" s="76"/>
      <c r="AB348" s="76"/>
      <c r="AC348" s="76"/>
      <c r="AD348" s="76"/>
      <c r="AE348" s="76"/>
      <c r="AF348" s="76"/>
      <c r="AG348" s="76"/>
      <c r="AH348" s="76"/>
      <c r="AI348" s="76"/>
      <c r="AJ348" s="76"/>
      <c r="AK348" s="76"/>
      <c r="AL348" s="76"/>
      <c r="AM348" s="76"/>
      <c r="AN348" s="76"/>
      <c r="AO348" s="76"/>
      <c r="AP348" s="76"/>
      <c r="AQ348" s="76"/>
      <c r="AR348" s="76"/>
      <c r="AS348" s="76"/>
      <c r="AT348" s="76"/>
      <c r="AU348" s="76"/>
      <c r="AV348" s="76"/>
      <c r="AW348" s="76"/>
      <c r="AX348" s="76"/>
    </row>
    <row r="349" spans="24:50" s="75" customFormat="1">
      <c r="X349" s="76"/>
      <c r="Y349" s="76"/>
      <c r="Z349" s="76"/>
      <c r="AA349" s="76"/>
      <c r="AB349" s="76"/>
      <c r="AC349" s="76"/>
      <c r="AD349" s="76"/>
      <c r="AE349" s="76"/>
      <c r="AF349" s="76"/>
      <c r="AG349" s="76"/>
      <c r="AH349" s="76"/>
      <c r="AI349" s="76"/>
      <c r="AJ349" s="76"/>
      <c r="AK349" s="76"/>
      <c r="AL349" s="76"/>
      <c r="AM349" s="76"/>
      <c r="AN349" s="76"/>
      <c r="AO349" s="76"/>
      <c r="AP349" s="76"/>
      <c r="AQ349" s="76"/>
      <c r="AR349" s="76"/>
      <c r="AS349" s="76"/>
      <c r="AT349" s="76"/>
      <c r="AU349" s="76"/>
      <c r="AV349" s="76"/>
      <c r="AW349" s="76"/>
      <c r="AX349" s="76"/>
    </row>
    <row r="350" spans="24:50" s="75" customFormat="1">
      <c r="X350" s="76"/>
      <c r="Y350" s="76"/>
      <c r="Z350" s="76"/>
      <c r="AA350" s="76"/>
      <c r="AB350" s="76"/>
      <c r="AC350" s="76"/>
      <c r="AD350" s="76"/>
      <c r="AE350" s="76"/>
      <c r="AF350" s="76"/>
      <c r="AG350" s="76"/>
      <c r="AH350" s="76"/>
      <c r="AI350" s="76"/>
      <c r="AJ350" s="76"/>
      <c r="AK350" s="76"/>
      <c r="AL350" s="76"/>
      <c r="AM350" s="76"/>
      <c r="AN350" s="76"/>
      <c r="AO350" s="76"/>
      <c r="AP350" s="76"/>
      <c r="AQ350" s="76"/>
      <c r="AR350" s="76"/>
      <c r="AS350" s="76"/>
      <c r="AT350" s="76"/>
      <c r="AU350" s="76"/>
      <c r="AV350" s="76"/>
      <c r="AW350" s="76"/>
      <c r="AX350" s="76"/>
    </row>
    <row r="351" spans="24:50" s="75" customFormat="1"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</row>
    <row r="352" spans="24:50" s="75" customFormat="1">
      <c r="X352" s="76"/>
      <c r="Y352" s="76"/>
      <c r="Z352" s="76"/>
      <c r="AA352" s="76"/>
      <c r="AB352" s="76"/>
      <c r="AC352" s="76"/>
      <c r="AD352" s="76"/>
      <c r="AE352" s="76"/>
      <c r="AF352" s="76"/>
      <c r="AG352" s="76"/>
      <c r="AH352" s="76"/>
      <c r="AI352" s="76"/>
      <c r="AJ352" s="76"/>
      <c r="AK352" s="76"/>
      <c r="AL352" s="76"/>
      <c r="AM352" s="76"/>
      <c r="AN352" s="76"/>
      <c r="AO352" s="76"/>
      <c r="AP352" s="76"/>
      <c r="AQ352" s="76"/>
      <c r="AR352" s="76"/>
      <c r="AS352" s="76"/>
      <c r="AT352" s="76"/>
      <c r="AU352" s="76"/>
      <c r="AV352" s="76"/>
      <c r="AW352" s="76"/>
      <c r="AX352" s="76"/>
    </row>
    <row r="353" spans="24:50" s="75" customFormat="1">
      <c r="X353" s="76"/>
      <c r="Y353" s="76"/>
      <c r="Z353" s="76"/>
      <c r="AA353" s="76"/>
      <c r="AB353" s="76"/>
      <c r="AC353" s="76"/>
      <c r="AD353" s="76"/>
      <c r="AE353" s="76"/>
      <c r="AF353" s="76"/>
      <c r="AG353" s="76"/>
      <c r="AH353" s="76"/>
      <c r="AI353" s="76"/>
      <c r="AJ353" s="76"/>
      <c r="AK353" s="76"/>
      <c r="AL353" s="76"/>
      <c r="AM353" s="76"/>
      <c r="AN353" s="76"/>
      <c r="AO353" s="76"/>
      <c r="AP353" s="76"/>
      <c r="AQ353" s="76"/>
      <c r="AR353" s="76"/>
      <c r="AS353" s="76"/>
      <c r="AT353" s="76"/>
      <c r="AU353" s="76"/>
      <c r="AV353" s="76"/>
      <c r="AW353" s="76"/>
      <c r="AX353" s="76"/>
    </row>
    <row r="354" spans="24:50" s="75" customFormat="1">
      <c r="X354" s="76"/>
      <c r="Y354" s="76"/>
      <c r="Z354" s="76"/>
      <c r="AA354" s="76"/>
      <c r="AB354" s="76"/>
      <c r="AC354" s="76"/>
      <c r="AD354" s="76"/>
      <c r="AE354" s="76"/>
      <c r="AF354" s="76"/>
      <c r="AG354" s="76"/>
      <c r="AH354" s="76"/>
      <c r="AI354" s="76"/>
      <c r="AJ354" s="76"/>
      <c r="AK354" s="76"/>
      <c r="AL354" s="76"/>
      <c r="AM354" s="76"/>
      <c r="AN354" s="76"/>
      <c r="AO354" s="76"/>
      <c r="AP354" s="76"/>
      <c r="AQ354" s="76"/>
      <c r="AR354" s="76"/>
      <c r="AS354" s="76"/>
      <c r="AT354" s="76"/>
      <c r="AU354" s="76"/>
      <c r="AV354" s="76"/>
      <c r="AW354" s="76"/>
      <c r="AX354" s="76"/>
    </row>
    <row r="355" spans="24:50" s="75" customFormat="1">
      <c r="X355" s="76"/>
      <c r="Y355" s="76"/>
      <c r="Z355" s="76"/>
      <c r="AA355" s="76"/>
      <c r="AB355" s="76"/>
      <c r="AC355" s="76"/>
      <c r="AD355" s="76"/>
      <c r="AE355" s="76"/>
      <c r="AF355" s="76"/>
      <c r="AG355" s="76"/>
      <c r="AH355" s="76"/>
      <c r="AI355" s="76"/>
      <c r="AJ355" s="76"/>
      <c r="AK355" s="76"/>
      <c r="AL355" s="76"/>
      <c r="AM355" s="76"/>
      <c r="AN355" s="76"/>
      <c r="AO355" s="76"/>
      <c r="AP355" s="76"/>
      <c r="AQ355" s="76"/>
      <c r="AR355" s="76"/>
      <c r="AS355" s="76"/>
      <c r="AT355" s="76"/>
      <c r="AU355" s="76"/>
      <c r="AV355" s="76"/>
      <c r="AW355" s="76"/>
      <c r="AX355" s="76"/>
    </row>
    <row r="356" spans="24:50" s="75" customFormat="1">
      <c r="X356" s="76"/>
      <c r="Y356" s="76"/>
      <c r="Z356" s="76"/>
      <c r="AA356" s="76"/>
      <c r="AB356" s="76"/>
      <c r="AC356" s="76"/>
      <c r="AD356" s="76"/>
      <c r="AE356" s="76"/>
      <c r="AF356" s="76"/>
      <c r="AG356" s="76"/>
      <c r="AH356" s="76"/>
      <c r="AI356" s="76"/>
      <c r="AJ356" s="76"/>
      <c r="AK356" s="76"/>
      <c r="AL356" s="76"/>
      <c r="AM356" s="76"/>
      <c r="AN356" s="76"/>
      <c r="AO356" s="76"/>
      <c r="AP356" s="76"/>
      <c r="AQ356" s="76"/>
      <c r="AR356" s="76"/>
      <c r="AS356" s="76"/>
      <c r="AT356" s="76"/>
      <c r="AU356" s="76"/>
      <c r="AV356" s="76"/>
      <c r="AW356" s="76"/>
      <c r="AX356" s="76"/>
    </row>
    <row r="357" spans="24:50" s="75" customFormat="1">
      <c r="X357" s="76"/>
      <c r="Y357" s="76"/>
      <c r="Z357" s="76"/>
      <c r="AA357" s="76"/>
      <c r="AB357" s="76"/>
      <c r="AC357" s="76"/>
      <c r="AD357" s="76"/>
      <c r="AE357" s="76"/>
      <c r="AF357" s="76"/>
      <c r="AG357" s="76"/>
      <c r="AH357" s="76"/>
      <c r="AI357" s="76"/>
      <c r="AJ357" s="76"/>
      <c r="AK357" s="76"/>
      <c r="AL357" s="76"/>
      <c r="AM357" s="76"/>
      <c r="AN357" s="76"/>
      <c r="AO357" s="76"/>
      <c r="AP357" s="76"/>
      <c r="AQ357" s="76"/>
      <c r="AR357" s="76"/>
      <c r="AS357" s="76"/>
      <c r="AT357" s="76"/>
      <c r="AU357" s="76"/>
      <c r="AV357" s="76"/>
      <c r="AW357" s="76"/>
      <c r="AX357" s="76"/>
    </row>
    <row r="358" spans="24:50" s="75" customFormat="1">
      <c r="X358" s="76"/>
      <c r="Y358" s="76"/>
      <c r="Z358" s="76"/>
      <c r="AA358" s="76"/>
      <c r="AB358" s="76"/>
      <c r="AC358" s="76"/>
      <c r="AD358" s="76"/>
      <c r="AE358" s="76"/>
      <c r="AF358" s="76"/>
      <c r="AG358" s="76"/>
      <c r="AH358" s="76"/>
      <c r="AI358" s="76"/>
      <c r="AJ358" s="76"/>
      <c r="AK358" s="76"/>
      <c r="AL358" s="76"/>
      <c r="AM358" s="76"/>
      <c r="AN358" s="76"/>
      <c r="AO358" s="76"/>
      <c r="AP358" s="76"/>
      <c r="AQ358" s="76"/>
      <c r="AR358" s="76"/>
      <c r="AS358" s="76"/>
      <c r="AT358" s="76"/>
      <c r="AU358" s="76"/>
      <c r="AV358" s="76"/>
      <c r="AW358" s="76"/>
      <c r="AX358" s="76"/>
    </row>
    <row r="359" spans="24:50" s="75" customFormat="1">
      <c r="X359" s="76"/>
      <c r="Y359" s="76"/>
      <c r="Z359" s="76"/>
      <c r="AA359" s="76"/>
      <c r="AB359" s="76"/>
      <c r="AC359" s="76"/>
      <c r="AD359" s="76"/>
      <c r="AE359" s="76"/>
      <c r="AF359" s="76"/>
      <c r="AG359" s="76"/>
      <c r="AH359" s="76"/>
      <c r="AI359" s="76"/>
      <c r="AJ359" s="76"/>
      <c r="AK359" s="76"/>
      <c r="AL359" s="76"/>
      <c r="AM359" s="76"/>
      <c r="AN359" s="76"/>
      <c r="AO359" s="76"/>
      <c r="AP359" s="76"/>
      <c r="AQ359" s="76"/>
      <c r="AR359" s="76"/>
      <c r="AS359" s="76"/>
      <c r="AT359" s="76"/>
      <c r="AU359" s="76"/>
      <c r="AV359" s="76"/>
      <c r="AW359" s="76"/>
      <c r="AX359" s="76"/>
    </row>
    <row r="360" spans="24:50" s="75" customFormat="1">
      <c r="X360" s="76"/>
      <c r="Y360" s="76"/>
      <c r="Z360" s="76"/>
      <c r="AA360" s="76"/>
      <c r="AB360" s="76"/>
      <c r="AC360" s="76"/>
      <c r="AD360" s="76"/>
      <c r="AE360" s="76"/>
      <c r="AF360" s="76"/>
      <c r="AG360" s="76"/>
      <c r="AH360" s="76"/>
      <c r="AI360" s="76"/>
      <c r="AJ360" s="76"/>
      <c r="AK360" s="76"/>
      <c r="AL360" s="76"/>
      <c r="AM360" s="76"/>
      <c r="AN360" s="76"/>
      <c r="AO360" s="76"/>
      <c r="AP360" s="76"/>
      <c r="AQ360" s="76"/>
      <c r="AR360" s="76"/>
      <c r="AS360" s="76"/>
      <c r="AT360" s="76"/>
      <c r="AU360" s="76"/>
      <c r="AV360" s="76"/>
      <c r="AW360" s="76"/>
      <c r="AX360" s="76"/>
    </row>
    <row r="361" spans="24:50" s="75" customFormat="1">
      <c r="X361" s="76"/>
      <c r="Y361" s="76"/>
      <c r="Z361" s="76"/>
      <c r="AA361" s="76"/>
      <c r="AB361" s="76"/>
      <c r="AC361" s="76"/>
      <c r="AD361" s="76"/>
      <c r="AE361" s="76"/>
      <c r="AF361" s="76"/>
      <c r="AG361" s="76"/>
      <c r="AH361" s="76"/>
      <c r="AI361" s="76"/>
      <c r="AJ361" s="76"/>
      <c r="AK361" s="76"/>
      <c r="AL361" s="76"/>
      <c r="AM361" s="76"/>
      <c r="AN361" s="76"/>
      <c r="AO361" s="76"/>
      <c r="AP361" s="76"/>
      <c r="AQ361" s="76"/>
      <c r="AR361" s="76"/>
      <c r="AS361" s="76"/>
      <c r="AT361" s="76"/>
      <c r="AU361" s="76"/>
      <c r="AV361" s="76"/>
      <c r="AW361" s="76"/>
      <c r="AX361" s="76"/>
    </row>
    <row r="362" spans="24:50" s="75" customFormat="1">
      <c r="X362" s="76"/>
      <c r="Y362" s="76"/>
      <c r="Z362" s="76"/>
      <c r="AA362" s="76"/>
      <c r="AB362" s="76"/>
      <c r="AC362" s="76"/>
      <c r="AD362" s="76"/>
      <c r="AE362" s="76"/>
      <c r="AF362" s="76"/>
      <c r="AG362" s="76"/>
      <c r="AH362" s="76"/>
      <c r="AI362" s="76"/>
      <c r="AJ362" s="76"/>
      <c r="AK362" s="76"/>
      <c r="AL362" s="76"/>
      <c r="AM362" s="76"/>
      <c r="AN362" s="76"/>
      <c r="AO362" s="76"/>
      <c r="AP362" s="76"/>
      <c r="AQ362" s="76"/>
      <c r="AR362" s="76"/>
      <c r="AS362" s="76"/>
      <c r="AT362" s="76"/>
      <c r="AU362" s="76"/>
      <c r="AV362" s="76"/>
      <c r="AW362" s="76"/>
      <c r="AX362" s="76"/>
    </row>
    <row r="363" spans="24:50" s="75" customFormat="1"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</row>
    <row r="364" spans="24:50" s="75" customFormat="1">
      <c r="X364" s="76"/>
      <c r="Y364" s="76"/>
      <c r="Z364" s="76"/>
      <c r="AA364" s="76"/>
      <c r="AB364" s="76"/>
      <c r="AC364" s="76"/>
      <c r="AD364" s="76"/>
      <c r="AE364" s="76"/>
      <c r="AF364" s="76"/>
      <c r="AG364" s="76"/>
      <c r="AH364" s="76"/>
      <c r="AI364" s="76"/>
      <c r="AJ364" s="76"/>
      <c r="AK364" s="76"/>
      <c r="AL364" s="76"/>
      <c r="AM364" s="76"/>
      <c r="AN364" s="76"/>
      <c r="AO364" s="76"/>
      <c r="AP364" s="76"/>
      <c r="AQ364" s="76"/>
      <c r="AR364" s="76"/>
      <c r="AS364" s="76"/>
      <c r="AT364" s="76"/>
      <c r="AU364" s="76"/>
      <c r="AV364" s="76"/>
      <c r="AW364" s="76"/>
      <c r="AX364" s="76"/>
    </row>
    <row r="365" spans="24:50" s="75" customFormat="1">
      <c r="X365" s="76"/>
      <c r="Y365" s="76"/>
      <c r="Z365" s="76"/>
      <c r="AA365" s="76"/>
      <c r="AB365" s="76"/>
      <c r="AC365" s="76"/>
      <c r="AD365" s="76"/>
      <c r="AE365" s="76"/>
      <c r="AF365" s="76"/>
      <c r="AG365" s="76"/>
      <c r="AH365" s="76"/>
      <c r="AI365" s="76"/>
      <c r="AJ365" s="76"/>
      <c r="AK365" s="76"/>
      <c r="AL365" s="76"/>
      <c r="AM365" s="76"/>
      <c r="AN365" s="76"/>
      <c r="AO365" s="76"/>
      <c r="AP365" s="76"/>
      <c r="AQ365" s="76"/>
      <c r="AR365" s="76"/>
      <c r="AS365" s="76"/>
      <c r="AT365" s="76"/>
      <c r="AU365" s="76"/>
      <c r="AV365" s="76"/>
      <c r="AW365" s="76"/>
      <c r="AX365" s="76"/>
    </row>
    <row r="366" spans="24:50" s="75" customFormat="1">
      <c r="X366" s="76"/>
      <c r="Y366" s="76"/>
      <c r="Z366" s="76"/>
      <c r="AA366" s="76"/>
      <c r="AB366" s="76"/>
      <c r="AC366" s="76"/>
      <c r="AD366" s="76"/>
      <c r="AE366" s="76"/>
      <c r="AF366" s="76"/>
      <c r="AG366" s="76"/>
      <c r="AH366" s="76"/>
      <c r="AI366" s="76"/>
      <c r="AJ366" s="76"/>
      <c r="AK366" s="76"/>
      <c r="AL366" s="76"/>
      <c r="AM366" s="76"/>
      <c r="AN366" s="76"/>
      <c r="AO366" s="76"/>
      <c r="AP366" s="76"/>
      <c r="AQ366" s="76"/>
      <c r="AR366" s="76"/>
      <c r="AS366" s="76"/>
      <c r="AT366" s="76"/>
      <c r="AU366" s="76"/>
      <c r="AV366" s="76"/>
      <c r="AW366" s="76"/>
      <c r="AX366" s="76"/>
    </row>
    <row r="367" spans="24:50" s="75" customFormat="1">
      <c r="X367" s="76"/>
      <c r="Y367" s="76"/>
      <c r="Z367" s="76"/>
      <c r="AA367" s="76"/>
      <c r="AB367" s="76"/>
      <c r="AC367" s="76"/>
      <c r="AD367" s="76"/>
      <c r="AE367" s="76"/>
      <c r="AF367" s="76"/>
      <c r="AG367" s="76"/>
      <c r="AH367" s="76"/>
      <c r="AI367" s="76"/>
      <c r="AJ367" s="76"/>
      <c r="AK367" s="76"/>
      <c r="AL367" s="76"/>
      <c r="AM367" s="76"/>
      <c r="AN367" s="76"/>
      <c r="AO367" s="76"/>
      <c r="AP367" s="76"/>
      <c r="AQ367" s="76"/>
      <c r="AR367" s="76"/>
      <c r="AS367" s="76"/>
      <c r="AT367" s="76"/>
      <c r="AU367" s="76"/>
      <c r="AV367" s="76"/>
      <c r="AW367" s="76"/>
      <c r="AX367" s="76"/>
    </row>
    <row r="368" spans="24:50" s="75" customFormat="1">
      <c r="X368" s="76"/>
      <c r="Y368" s="76"/>
      <c r="Z368" s="76"/>
      <c r="AA368" s="76"/>
      <c r="AB368" s="76"/>
      <c r="AC368" s="76"/>
      <c r="AD368" s="76"/>
      <c r="AE368" s="76"/>
      <c r="AF368" s="76"/>
      <c r="AG368" s="76"/>
      <c r="AH368" s="76"/>
      <c r="AI368" s="76"/>
      <c r="AJ368" s="76"/>
      <c r="AK368" s="76"/>
      <c r="AL368" s="76"/>
      <c r="AM368" s="76"/>
      <c r="AN368" s="76"/>
      <c r="AO368" s="76"/>
      <c r="AP368" s="76"/>
      <c r="AQ368" s="76"/>
      <c r="AR368" s="76"/>
      <c r="AS368" s="76"/>
      <c r="AT368" s="76"/>
      <c r="AU368" s="76"/>
      <c r="AV368" s="76"/>
      <c r="AW368" s="76"/>
      <c r="AX368" s="76"/>
    </row>
    <row r="369" spans="24:50" s="75" customFormat="1">
      <c r="X369" s="76"/>
      <c r="Y369" s="76"/>
      <c r="Z369" s="76"/>
      <c r="AA369" s="76"/>
      <c r="AB369" s="76"/>
      <c r="AC369" s="76"/>
      <c r="AD369" s="76"/>
      <c r="AE369" s="76"/>
      <c r="AF369" s="76"/>
      <c r="AG369" s="76"/>
      <c r="AH369" s="76"/>
      <c r="AI369" s="76"/>
      <c r="AJ369" s="76"/>
      <c r="AK369" s="76"/>
      <c r="AL369" s="76"/>
      <c r="AM369" s="76"/>
      <c r="AN369" s="76"/>
      <c r="AO369" s="76"/>
      <c r="AP369" s="76"/>
      <c r="AQ369" s="76"/>
      <c r="AR369" s="76"/>
      <c r="AS369" s="76"/>
      <c r="AT369" s="76"/>
      <c r="AU369" s="76"/>
      <c r="AV369" s="76"/>
      <c r="AW369" s="76"/>
      <c r="AX369" s="76"/>
    </row>
    <row r="370" spans="24:50" s="75" customFormat="1">
      <c r="X370" s="76"/>
      <c r="Y370" s="76"/>
      <c r="Z370" s="76"/>
      <c r="AA370" s="76"/>
      <c r="AB370" s="76"/>
      <c r="AC370" s="76"/>
      <c r="AD370" s="76"/>
      <c r="AE370" s="76"/>
      <c r="AF370" s="76"/>
      <c r="AG370" s="76"/>
      <c r="AH370" s="76"/>
      <c r="AI370" s="76"/>
      <c r="AJ370" s="76"/>
      <c r="AK370" s="76"/>
      <c r="AL370" s="76"/>
      <c r="AM370" s="76"/>
      <c r="AN370" s="76"/>
      <c r="AO370" s="76"/>
      <c r="AP370" s="76"/>
      <c r="AQ370" s="76"/>
      <c r="AR370" s="76"/>
      <c r="AS370" s="76"/>
      <c r="AT370" s="76"/>
      <c r="AU370" s="76"/>
      <c r="AV370" s="76"/>
      <c r="AW370" s="76"/>
      <c r="AX370" s="76"/>
    </row>
    <row r="371" spans="24:50" s="75" customFormat="1">
      <c r="X371" s="76"/>
      <c r="Y371" s="76"/>
      <c r="Z371" s="76"/>
      <c r="AA371" s="76"/>
      <c r="AB371" s="76"/>
      <c r="AC371" s="76"/>
      <c r="AD371" s="76"/>
      <c r="AE371" s="76"/>
      <c r="AF371" s="76"/>
      <c r="AG371" s="76"/>
      <c r="AH371" s="76"/>
      <c r="AI371" s="76"/>
      <c r="AJ371" s="76"/>
      <c r="AK371" s="76"/>
      <c r="AL371" s="76"/>
      <c r="AM371" s="76"/>
      <c r="AN371" s="76"/>
      <c r="AO371" s="76"/>
      <c r="AP371" s="76"/>
      <c r="AQ371" s="76"/>
      <c r="AR371" s="76"/>
      <c r="AS371" s="76"/>
      <c r="AT371" s="76"/>
      <c r="AU371" s="76"/>
      <c r="AV371" s="76"/>
      <c r="AW371" s="76"/>
      <c r="AX371" s="76"/>
    </row>
    <row r="372" spans="24:50" s="75" customFormat="1">
      <c r="X372" s="76"/>
      <c r="Y372" s="76"/>
      <c r="Z372" s="76"/>
      <c r="AA372" s="76"/>
      <c r="AB372" s="76"/>
      <c r="AC372" s="76"/>
      <c r="AD372" s="76"/>
      <c r="AE372" s="76"/>
      <c r="AF372" s="76"/>
      <c r="AG372" s="76"/>
      <c r="AH372" s="76"/>
      <c r="AI372" s="76"/>
      <c r="AJ372" s="76"/>
      <c r="AK372" s="76"/>
      <c r="AL372" s="76"/>
      <c r="AM372" s="76"/>
      <c r="AN372" s="76"/>
      <c r="AO372" s="76"/>
      <c r="AP372" s="76"/>
      <c r="AQ372" s="76"/>
      <c r="AR372" s="76"/>
      <c r="AS372" s="76"/>
      <c r="AT372" s="76"/>
      <c r="AU372" s="76"/>
      <c r="AV372" s="76"/>
      <c r="AW372" s="76"/>
      <c r="AX372" s="76"/>
    </row>
    <row r="373" spans="24:50" s="75" customFormat="1">
      <c r="X373" s="76"/>
      <c r="Y373" s="76"/>
      <c r="Z373" s="76"/>
      <c r="AA373" s="76"/>
      <c r="AB373" s="76"/>
      <c r="AC373" s="76"/>
      <c r="AD373" s="76"/>
      <c r="AE373" s="76"/>
      <c r="AF373" s="76"/>
      <c r="AG373" s="76"/>
      <c r="AH373" s="76"/>
      <c r="AI373" s="76"/>
      <c r="AJ373" s="76"/>
      <c r="AK373" s="76"/>
      <c r="AL373" s="76"/>
      <c r="AM373" s="76"/>
      <c r="AN373" s="76"/>
      <c r="AO373" s="76"/>
      <c r="AP373" s="76"/>
      <c r="AQ373" s="76"/>
      <c r="AR373" s="76"/>
      <c r="AS373" s="76"/>
      <c r="AT373" s="76"/>
      <c r="AU373" s="76"/>
      <c r="AV373" s="76"/>
      <c r="AW373" s="76"/>
      <c r="AX373" s="76"/>
    </row>
    <row r="374" spans="24:50" s="75" customFormat="1">
      <c r="X374" s="76"/>
      <c r="Y374" s="76"/>
      <c r="Z374" s="76"/>
      <c r="AA374" s="76"/>
      <c r="AB374" s="76"/>
      <c r="AC374" s="76"/>
      <c r="AD374" s="76"/>
      <c r="AE374" s="76"/>
      <c r="AF374" s="76"/>
      <c r="AG374" s="76"/>
      <c r="AH374" s="76"/>
      <c r="AI374" s="76"/>
      <c r="AJ374" s="76"/>
      <c r="AK374" s="76"/>
      <c r="AL374" s="76"/>
      <c r="AM374" s="76"/>
      <c r="AN374" s="76"/>
      <c r="AO374" s="76"/>
      <c r="AP374" s="76"/>
      <c r="AQ374" s="76"/>
      <c r="AR374" s="76"/>
      <c r="AS374" s="76"/>
      <c r="AT374" s="76"/>
      <c r="AU374" s="76"/>
      <c r="AV374" s="76"/>
      <c r="AW374" s="76"/>
      <c r="AX374" s="76"/>
    </row>
    <row r="375" spans="24:50" s="75" customFormat="1">
      <c r="X375" s="76"/>
      <c r="Y375" s="76"/>
      <c r="Z375" s="76"/>
      <c r="AA375" s="76"/>
      <c r="AB375" s="76"/>
      <c r="AC375" s="76"/>
      <c r="AD375" s="76"/>
      <c r="AE375" s="76"/>
      <c r="AF375" s="76"/>
      <c r="AG375" s="76"/>
      <c r="AH375" s="76"/>
      <c r="AI375" s="76"/>
      <c r="AJ375" s="76"/>
      <c r="AK375" s="76"/>
      <c r="AL375" s="76"/>
      <c r="AM375" s="76"/>
      <c r="AN375" s="76"/>
      <c r="AO375" s="76"/>
      <c r="AP375" s="76"/>
      <c r="AQ375" s="76"/>
      <c r="AR375" s="76"/>
      <c r="AS375" s="76"/>
      <c r="AT375" s="76"/>
      <c r="AU375" s="76"/>
      <c r="AV375" s="76"/>
      <c r="AW375" s="76"/>
      <c r="AX375" s="76"/>
    </row>
    <row r="376" spans="24:50" s="75" customFormat="1">
      <c r="X376" s="76"/>
      <c r="Y376" s="76"/>
      <c r="Z376" s="76"/>
      <c r="AA376" s="76"/>
      <c r="AB376" s="76"/>
      <c r="AC376" s="76"/>
      <c r="AD376" s="76"/>
      <c r="AE376" s="76"/>
      <c r="AF376" s="76"/>
      <c r="AG376" s="76"/>
      <c r="AH376" s="76"/>
      <c r="AI376" s="76"/>
      <c r="AJ376" s="76"/>
      <c r="AK376" s="76"/>
      <c r="AL376" s="76"/>
      <c r="AM376" s="76"/>
      <c r="AN376" s="76"/>
      <c r="AO376" s="76"/>
      <c r="AP376" s="76"/>
      <c r="AQ376" s="76"/>
      <c r="AR376" s="76"/>
      <c r="AS376" s="76"/>
      <c r="AT376" s="76"/>
      <c r="AU376" s="76"/>
      <c r="AV376" s="76"/>
      <c r="AW376" s="76"/>
      <c r="AX376" s="76"/>
    </row>
    <row r="377" spans="24:50" s="75" customFormat="1"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</row>
    <row r="378" spans="24:50" s="75" customFormat="1">
      <c r="X378" s="76"/>
      <c r="Y378" s="76"/>
      <c r="Z378" s="76"/>
      <c r="AA378" s="76"/>
      <c r="AB378" s="76"/>
      <c r="AC378" s="76"/>
      <c r="AD378" s="76"/>
      <c r="AE378" s="76"/>
      <c r="AF378" s="76"/>
      <c r="AG378" s="76"/>
      <c r="AH378" s="76"/>
      <c r="AI378" s="76"/>
      <c r="AJ378" s="76"/>
      <c r="AK378" s="76"/>
      <c r="AL378" s="76"/>
      <c r="AM378" s="76"/>
      <c r="AN378" s="76"/>
      <c r="AO378" s="76"/>
      <c r="AP378" s="76"/>
      <c r="AQ378" s="76"/>
      <c r="AR378" s="76"/>
      <c r="AS378" s="76"/>
      <c r="AT378" s="76"/>
      <c r="AU378" s="76"/>
      <c r="AV378" s="76"/>
      <c r="AW378" s="76"/>
      <c r="AX378" s="76"/>
    </row>
    <row r="379" spans="24:50" s="75" customFormat="1">
      <c r="X379" s="76"/>
      <c r="Y379" s="76"/>
      <c r="Z379" s="76"/>
      <c r="AA379" s="76"/>
      <c r="AB379" s="76"/>
      <c r="AC379" s="76"/>
      <c r="AD379" s="76"/>
      <c r="AE379" s="76"/>
      <c r="AF379" s="76"/>
      <c r="AG379" s="76"/>
      <c r="AH379" s="76"/>
      <c r="AI379" s="76"/>
      <c r="AJ379" s="76"/>
      <c r="AK379" s="76"/>
      <c r="AL379" s="76"/>
      <c r="AM379" s="76"/>
      <c r="AN379" s="76"/>
      <c r="AO379" s="76"/>
      <c r="AP379" s="76"/>
      <c r="AQ379" s="76"/>
      <c r="AR379" s="76"/>
      <c r="AS379" s="76"/>
      <c r="AT379" s="76"/>
      <c r="AU379" s="76"/>
      <c r="AV379" s="76"/>
      <c r="AW379" s="76"/>
      <c r="AX379" s="76"/>
    </row>
    <row r="380" spans="24:50" s="75" customFormat="1">
      <c r="X380" s="76"/>
      <c r="Y380" s="76"/>
      <c r="Z380" s="76"/>
      <c r="AA380" s="76"/>
      <c r="AB380" s="76"/>
      <c r="AC380" s="76"/>
      <c r="AD380" s="76"/>
      <c r="AE380" s="76"/>
      <c r="AF380" s="76"/>
      <c r="AG380" s="76"/>
      <c r="AH380" s="76"/>
      <c r="AI380" s="76"/>
      <c r="AJ380" s="76"/>
      <c r="AK380" s="76"/>
      <c r="AL380" s="76"/>
      <c r="AM380" s="76"/>
      <c r="AN380" s="76"/>
      <c r="AO380" s="76"/>
      <c r="AP380" s="76"/>
      <c r="AQ380" s="76"/>
      <c r="AR380" s="76"/>
      <c r="AS380" s="76"/>
      <c r="AT380" s="76"/>
      <c r="AU380" s="76"/>
      <c r="AV380" s="76"/>
      <c r="AW380" s="76"/>
      <c r="AX380" s="76"/>
    </row>
    <row r="381" spans="24:50" s="75" customFormat="1">
      <c r="X381" s="76"/>
      <c r="Y381" s="76"/>
      <c r="Z381" s="76"/>
      <c r="AA381" s="76"/>
      <c r="AB381" s="76"/>
      <c r="AC381" s="76"/>
      <c r="AD381" s="76"/>
      <c r="AE381" s="76"/>
      <c r="AF381" s="76"/>
      <c r="AG381" s="76"/>
      <c r="AH381" s="76"/>
      <c r="AI381" s="76"/>
      <c r="AJ381" s="76"/>
      <c r="AK381" s="76"/>
      <c r="AL381" s="76"/>
      <c r="AM381" s="76"/>
      <c r="AN381" s="76"/>
      <c r="AO381" s="76"/>
      <c r="AP381" s="76"/>
      <c r="AQ381" s="76"/>
      <c r="AR381" s="76"/>
      <c r="AS381" s="76"/>
      <c r="AT381" s="76"/>
      <c r="AU381" s="76"/>
      <c r="AV381" s="76"/>
      <c r="AW381" s="76"/>
      <c r="AX381" s="76"/>
    </row>
    <row r="382" spans="24:50" s="75" customFormat="1">
      <c r="X382" s="76"/>
      <c r="Y382" s="76"/>
      <c r="Z382" s="76"/>
      <c r="AA382" s="76"/>
      <c r="AB382" s="76"/>
      <c r="AC382" s="76"/>
      <c r="AD382" s="76"/>
      <c r="AE382" s="76"/>
      <c r="AF382" s="76"/>
      <c r="AG382" s="76"/>
      <c r="AH382" s="76"/>
      <c r="AI382" s="76"/>
      <c r="AJ382" s="76"/>
      <c r="AK382" s="76"/>
      <c r="AL382" s="76"/>
      <c r="AM382" s="76"/>
      <c r="AN382" s="76"/>
      <c r="AO382" s="76"/>
      <c r="AP382" s="76"/>
      <c r="AQ382" s="76"/>
      <c r="AR382" s="76"/>
      <c r="AS382" s="76"/>
      <c r="AT382" s="76"/>
      <c r="AU382" s="76"/>
      <c r="AV382" s="76"/>
      <c r="AW382" s="76"/>
      <c r="AX382" s="76"/>
    </row>
    <row r="383" spans="24:50" s="75" customFormat="1">
      <c r="X383" s="76"/>
      <c r="Y383" s="76"/>
      <c r="Z383" s="76"/>
      <c r="AA383" s="76"/>
      <c r="AB383" s="76"/>
      <c r="AC383" s="76"/>
      <c r="AD383" s="76"/>
      <c r="AE383" s="76"/>
      <c r="AF383" s="76"/>
      <c r="AG383" s="76"/>
      <c r="AH383" s="76"/>
      <c r="AI383" s="76"/>
      <c r="AJ383" s="76"/>
      <c r="AK383" s="76"/>
      <c r="AL383" s="76"/>
      <c r="AM383" s="76"/>
      <c r="AN383" s="76"/>
      <c r="AO383" s="76"/>
      <c r="AP383" s="76"/>
      <c r="AQ383" s="76"/>
      <c r="AR383" s="76"/>
      <c r="AS383" s="76"/>
      <c r="AT383" s="76"/>
      <c r="AU383" s="76"/>
      <c r="AV383" s="76"/>
      <c r="AW383" s="76"/>
      <c r="AX383" s="76"/>
    </row>
    <row r="384" spans="24:50" s="75" customFormat="1">
      <c r="X384" s="76"/>
      <c r="Y384" s="76"/>
      <c r="Z384" s="76"/>
      <c r="AA384" s="76"/>
      <c r="AB384" s="76"/>
      <c r="AC384" s="76"/>
      <c r="AD384" s="76"/>
      <c r="AE384" s="76"/>
      <c r="AF384" s="76"/>
      <c r="AG384" s="76"/>
      <c r="AH384" s="76"/>
      <c r="AI384" s="76"/>
      <c r="AJ384" s="76"/>
      <c r="AK384" s="76"/>
      <c r="AL384" s="76"/>
      <c r="AM384" s="76"/>
      <c r="AN384" s="76"/>
      <c r="AO384" s="76"/>
      <c r="AP384" s="76"/>
      <c r="AQ384" s="76"/>
      <c r="AR384" s="76"/>
      <c r="AS384" s="76"/>
      <c r="AT384" s="76"/>
      <c r="AU384" s="76"/>
      <c r="AV384" s="76"/>
      <c r="AW384" s="76"/>
      <c r="AX384" s="76"/>
    </row>
    <row r="385" spans="24:50" s="75" customFormat="1">
      <c r="X385" s="76"/>
      <c r="Y385" s="76"/>
      <c r="Z385" s="76"/>
      <c r="AA385" s="76"/>
      <c r="AB385" s="76"/>
      <c r="AC385" s="76"/>
      <c r="AD385" s="76"/>
      <c r="AE385" s="76"/>
      <c r="AF385" s="76"/>
      <c r="AG385" s="76"/>
      <c r="AH385" s="76"/>
      <c r="AI385" s="76"/>
      <c r="AJ385" s="76"/>
      <c r="AK385" s="76"/>
      <c r="AL385" s="76"/>
      <c r="AM385" s="76"/>
      <c r="AN385" s="76"/>
      <c r="AO385" s="76"/>
      <c r="AP385" s="76"/>
      <c r="AQ385" s="76"/>
      <c r="AR385" s="76"/>
      <c r="AS385" s="76"/>
      <c r="AT385" s="76"/>
      <c r="AU385" s="76"/>
      <c r="AV385" s="76"/>
      <c r="AW385" s="76"/>
      <c r="AX385" s="76"/>
    </row>
    <row r="386" spans="24:50" s="75" customFormat="1">
      <c r="X386" s="76"/>
      <c r="Y386" s="76"/>
      <c r="Z386" s="76"/>
      <c r="AA386" s="76"/>
      <c r="AB386" s="76"/>
      <c r="AC386" s="76"/>
      <c r="AD386" s="76"/>
      <c r="AE386" s="76"/>
      <c r="AF386" s="76"/>
      <c r="AG386" s="76"/>
      <c r="AH386" s="76"/>
      <c r="AI386" s="76"/>
      <c r="AJ386" s="76"/>
      <c r="AK386" s="76"/>
      <c r="AL386" s="76"/>
      <c r="AM386" s="76"/>
      <c r="AN386" s="76"/>
      <c r="AO386" s="76"/>
      <c r="AP386" s="76"/>
      <c r="AQ386" s="76"/>
      <c r="AR386" s="76"/>
      <c r="AS386" s="76"/>
      <c r="AT386" s="76"/>
      <c r="AU386" s="76"/>
      <c r="AV386" s="76"/>
      <c r="AW386" s="76"/>
      <c r="AX386" s="76"/>
    </row>
    <row r="387" spans="24:50" s="75" customFormat="1">
      <c r="X387" s="76"/>
      <c r="Y387" s="76"/>
      <c r="Z387" s="76"/>
      <c r="AA387" s="76"/>
      <c r="AB387" s="76"/>
      <c r="AC387" s="76"/>
      <c r="AD387" s="76"/>
      <c r="AE387" s="76"/>
      <c r="AF387" s="76"/>
      <c r="AG387" s="76"/>
      <c r="AH387" s="76"/>
      <c r="AI387" s="76"/>
      <c r="AJ387" s="76"/>
      <c r="AK387" s="76"/>
      <c r="AL387" s="76"/>
      <c r="AM387" s="76"/>
      <c r="AN387" s="76"/>
      <c r="AO387" s="76"/>
      <c r="AP387" s="76"/>
      <c r="AQ387" s="76"/>
      <c r="AR387" s="76"/>
      <c r="AS387" s="76"/>
      <c r="AT387" s="76"/>
      <c r="AU387" s="76"/>
      <c r="AV387" s="76"/>
      <c r="AW387" s="76"/>
      <c r="AX387" s="76"/>
    </row>
    <row r="388" spans="24:50" s="75" customFormat="1">
      <c r="X388" s="76"/>
      <c r="Y388" s="76"/>
      <c r="Z388" s="76"/>
      <c r="AA388" s="76"/>
      <c r="AB388" s="76"/>
      <c r="AC388" s="76"/>
      <c r="AD388" s="76"/>
      <c r="AE388" s="76"/>
      <c r="AF388" s="76"/>
      <c r="AG388" s="76"/>
      <c r="AH388" s="76"/>
      <c r="AI388" s="76"/>
      <c r="AJ388" s="76"/>
      <c r="AK388" s="76"/>
      <c r="AL388" s="76"/>
      <c r="AM388" s="76"/>
      <c r="AN388" s="76"/>
      <c r="AO388" s="76"/>
      <c r="AP388" s="76"/>
      <c r="AQ388" s="76"/>
      <c r="AR388" s="76"/>
      <c r="AS388" s="76"/>
      <c r="AT388" s="76"/>
      <c r="AU388" s="76"/>
      <c r="AV388" s="76"/>
      <c r="AW388" s="76"/>
      <c r="AX388" s="76"/>
    </row>
    <row r="389" spans="24:50" s="75" customFormat="1">
      <c r="X389" s="76"/>
      <c r="Y389" s="76"/>
      <c r="Z389" s="76"/>
      <c r="AA389" s="76"/>
      <c r="AB389" s="76"/>
      <c r="AC389" s="76"/>
      <c r="AD389" s="76"/>
      <c r="AE389" s="76"/>
      <c r="AF389" s="76"/>
      <c r="AG389" s="76"/>
      <c r="AH389" s="76"/>
      <c r="AI389" s="76"/>
      <c r="AJ389" s="76"/>
      <c r="AK389" s="76"/>
      <c r="AL389" s="76"/>
      <c r="AM389" s="76"/>
      <c r="AN389" s="76"/>
      <c r="AO389" s="76"/>
      <c r="AP389" s="76"/>
      <c r="AQ389" s="76"/>
      <c r="AR389" s="76"/>
      <c r="AS389" s="76"/>
      <c r="AT389" s="76"/>
      <c r="AU389" s="76"/>
      <c r="AV389" s="76"/>
      <c r="AW389" s="76"/>
      <c r="AX389" s="76"/>
    </row>
    <row r="390" spans="24:50" s="75" customFormat="1">
      <c r="X390" s="76"/>
      <c r="Y390" s="76"/>
      <c r="Z390" s="76"/>
      <c r="AA390" s="76"/>
      <c r="AB390" s="76"/>
      <c r="AC390" s="76"/>
      <c r="AD390" s="76"/>
      <c r="AE390" s="76"/>
      <c r="AF390" s="76"/>
      <c r="AG390" s="76"/>
      <c r="AH390" s="76"/>
      <c r="AI390" s="76"/>
      <c r="AJ390" s="76"/>
      <c r="AK390" s="76"/>
      <c r="AL390" s="76"/>
      <c r="AM390" s="76"/>
      <c r="AN390" s="76"/>
      <c r="AO390" s="76"/>
      <c r="AP390" s="76"/>
      <c r="AQ390" s="76"/>
      <c r="AR390" s="76"/>
      <c r="AS390" s="76"/>
      <c r="AT390" s="76"/>
      <c r="AU390" s="76"/>
      <c r="AV390" s="76"/>
      <c r="AW390" s="76"/>
      <c r="AX390" s="76"/>
    </row>
    <row r="391" spans="24:50" s="75" customFormat="1">
      <c r="X391" s="76"/>
      <c r="Y391" s="76"/>
      <c r="Z391" s="76"/>
      <c r="AA391" s="76"/>
      <c r="AB391" s="76"/>
      <c r="AC391" s="76"/>
      <c r="AD391" s="76"/>
      <c r="AE391" s="76"/>
      <c r="AF391" s="76"/>
      <c r="AG391" s="76"/>
      <c r="AH391" s="76"/>
      <c r="AI391" s="76"/>
      <c r="AJ391" s="76"/>
      <c r="AK391" s="76"/>
      <c r="AL391" s="76"/>
      <c r="AM391" s="76"/>
      <c r="AN391" s="76"/>
      <c r="AO391" s="76"/>
      <c r="AP391" s="76"/>
      <c r="AQ391" s="76"/>
      <c r="AR391" s="76"/>
      <c r="AS391" s="76"/>
      <c r="AT391" s="76"/>
      <c r="AU391" s="76"/>
      <c r="AV391" s="76"/>
      <c r="AW391" s="76"/>
      <c r="AX391" s="76"/>
    </row>
    <row r="392" spans="24:50" s="75" customFormat="1">
      <c r="X392" s="76"/>
      <c r="Y392" s="76"/>
      <c r="Z392" s="76"/>
      <c r="AA392" s="76"/>
      <c r="AB392" s="76"/>
      <c r="AC392" s="76"/>
      <c r="AD392" s="76"/>
      <c r="AE392" s="76"/>
      <c r="AF392" s="76"/>
      <c r="AG392" s="76"/>
      <c r="AH392" s="76"/>
      <c r="AI392" s="76"/>
      <c r="AJ392" s="76"/>
      <c r="AK392" s="76"/>
      <c r="AL392" s="76"/>
      <c r="AM392" s="76"/>
      <c r="AN392" s="76"/>
      <c r="AO392" s="76"/>
      <c r="AP392" s="76"/>
      <c r="AQ392" s="76"/>
      <c r="AR392" s="76"/>
      <c r="AS392" s="76"/>
      <c r="AT392" s="76"/>
      <c r="AU392" s="76"/>
      <c r="AV392" s="76"/>
      <c r="AW392" s="76"/>
      <c r="AX392" s="76"/>
    </row>
    <row r="393" spans="24:50" s="75" customFormat="1">
      <c r="X393" s="76"/>
      <c r="Y393" s="76"/>
      <c r="Z393" s="76"/>
      <c r="AA393" s="76"/>
      <c r="AB393" s="76"/>
      <c r="AC393" s="76"/>
      <c r="AD393" s="76"/>
      <c r="AE393" s="76"/>
      <c r="AF393" s="76"/>
      <c r="AG393" s="76"/>
      <c r="AH393" s="76"/>
      <c r="AI393" s="76"/>
      <c r="AJ393" s="76"/>
      <c r="AK393" s="76"/>
      <c r="AL393" s="76"/>
      <c r="AM393" s="76"/>
      <c r="AN393" s="76"/>
      <c r="AO393" s="76"/>
      <c r="AP393" s="76"/>
      <c r="AQ393" s="76"/>
      <c r="AR393" s="76"/>
      <c r="AS393" s="76"/>
      <c r="AT393" s="76"/>
      <c r="AU393" s="76"/>
      <c r="AV393" s="76"/>
      <c r="AW393" s="76"/>
      <c r="AX393" s="76"/>
    </row>
    <row r="394" spans="24:50" s="75" customFormat="1"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</row>
    <row r="395" spans="24:50" s="75" customFormat="1">
      <c r="X395" s="76"/>
      <c r="Y395" s="76"/>
      <c r="Z395" s="76"/>
      <c r="AA395" s="76"/>
      <c r="AB395" s="76"/>
      <c r="AC395" s="76"/>
      <c r="AD395" s="76"/>
      <c r="AE395" s="76"/>
      <c r="AF395" s="76"/>
      <c r="AG395" s="76"/>
      <c r="AH395" s="76"/>
      <c r="AI395" s="76"/>
      <c r="AJ395" s="76"/>
      <c r="AK395" s="76"/>
      <c r="AL395" s="76"/>
      <c r="AM395" s="76"/>
      <c r="AN395" s="76"/>
      <c r="AO395" s="76"/>
      <c r="AP395" s="76"/>
      <c r="AQ395" s="76"/>
      <c r="AR395" s="76"/>
      <c r="AS395" s="76"/>
      <c r="AT395" s="76"/>
      <c r="AU395" s="76"/>
      <c r="AV395" s="76"/>
      <c r="AW395" s="76"/>
      <c r="AX395" s="76"/>
    </row>
    <row r="396" spans="24:50" s="75" customFormat="1">
      <c r="X396" s="76"/>
      <c r="Y396" s="76"/>
      <c r="Z396" s="76"/>
      <c r="AA396" s="76"/>
      <c r="AB396" s="76"/>
      <c r="AC396" s="76"/>
      <c r="AD396" s="76"/>
      <c r="AE396" s="76"/>
      <c r="AF396" s="76"/>
      <c r="AG396" s="76"/>
      <c r="AH396" s="76"/>
      <c r="AI396" s="76"/>
      <c r="AJ396" s="76"/>
      <c r="AK396" s="76"/>
      <c r="AL396" s="76"/>
      <c r="AM396" s="76"/>
      <c r="AN396" s="76"/>
      <c r="AO396" s="76"/>
      <c r="AP396" s="76"/>
      <c r="AQ396" s="76"/>
      <c r="AR396" s="76"/>
      <c r="AS396" s="76"/>
      <c r="AT396" s="76"/>
      <c r="AU396" s="76"/>
      <c r="AV396" s="76"/>
      <c r="AW396" s="76"/>
      <c r="AX396" s="76"/>
    </row>
    <row r="397" spans="24:50" s="75" customFormat="1">
      <c r="X397" s="76"/>
      <c r="Y397" s="76"/>
      <c r="Z397" s="76"/>
      <c r="AA397" s="76"/>
      <c r="AB397" s="76"/>
      <c r="AC397" s="76"/>
      <c r="AD397" s="76"/>
      <c r="AE397" s="76"/>
      <c r="AF397" s="76"/>
      <c r="AG397" s="76"/>
      <c r="AH397" s="76"/>
      <c r="AI397" s="76"/>
      <c r="AJ397" s="76"/>
      <c r="AK397" s="76"/>
      <c r="AL397" s="76"/>
      <c r="AM397" s="76"/>
      <c r="AN397" s="76"/>
      <c r="AO397" s="76"/>
      <c r="AP397" s="76"/>
      <c r="AQ397" s="76"/>
      <c r="AR397" s="76"/>
      <c r="AS397" s="76"/>
      <c r="AT397" s="76"/>
      <c r="AU397" s="76"/>
      <c r="AV397" s="76"/>
      <c r="AW397" s="76"/>
      <c r="AX397" s="76"/>
    </row>
    <row r="398" spans="24:50" s="75" customFormat="1"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</row>
    <row r="399" spans="24:50" s="75" customFormat="1">
      <c r="X399" s="76"/>
      <c r="Y399" s="76"/>
      <c r="Z399" s="76"/>
      <c r="AA399" s="76"/>
      <c r="AB399" s="76"/>
      <c r="AC399" s="76"/>
      <c r="AD399" s="76"/>
      <c r="AE399" s="76"/>
      <c r="AF399" s="76"/>
      <c r="AG399" s="76"/>
      <c r="AH399" s="76"/>
      <c r="AI399" s="76"/>
      <c r="AJ399" s="76"/>
      <c r="AK399" s="76"/>
      <c r="AL399" s="76"/>
      <c r="AM399" s="76"/>
      <c r="AN399" s="76"/>
      <c r="AO399" s="76"/>
      <c r="AP399" s="76"/>
      <c r="AQ399" s="76"/>
      <c r="AR399" s="76"/>
      <c r="AS399" s="76"/>
      <c r="AT399" s="76"/>
      <c r="AU399" s="76"/>
      <c r="AV399" s="76"/>
      <c r="AW399" s="76"/>
      <c r="AX399" s="76"/>
    </row>
    <row r="400" spans="24:50" s="75" customFormat="1">
      <c r="X400" s="76"/>
      <c r="Y400" s="76"/>
      <c r="Z400" s="76"/>
      <c r="AA400" s="76"/>
      <c r="AB400" s="76"/>
      <c r="AC400" s="76"/>
      <c r="AD400" s="76"/>
      <c r="AE400" s="76"/>
      <c r="AF400" s="76"/>
      <c r="AG400" s="76"/>
      <c r="AH400" s="76"/>
      <c r="AI400" s="76"/>
      <c r="AJ400" s="76"/>
      <c r="AK400" s="76"/>
      <c r="AL400" s="76"/>
      <c r="AM400" s="76"/>
      <c r="AN400" s="76"/>
      <c r="AO400" s="76"/>
      <c r="AP400" s="76"/>
      <c r="AQ400" s="76"/>
      <c r="AR400" s="76"/>
      <c r="AS400" s="76"/>
      <c r="AT400" s="76"/>
      <c r="AU400" s="76"/>
      <c r="AV400" s="76"/>
      <c r="AW400" s="76"/>
      <c r="AX400" s="76"/>
    </row>
    <row r="401" spans="24:50" s="75" customFormat="1">
      <c r="X401" s="76"/>
      <c r="Y401" s="76"/>
      <c r="Z401" s="76"/>
      <c r="AA401" s="76"/>
      <c r="AB401" s="76"/>
      <c r="AC401" s="76"/>
      <c r="AD401" s="76"/>
      <c r="AE401" s="76"/>
      <c r="AF401" s="76"/>
      <c r="AG401" s="76"/>
      <c r="AH401" s="76"/>
      <c r="AI401" s="76"/>
      <c r="AJ401" s="76"/>
      <c r="AK401" s="76"/>
      <c r="AL401" s="76"/>
      <c r="AM401" s="76"/>
      <c r="AN401" s="76"/>
      <c r="AO401" s="76"/>
      <c r="AP401" s="76"/>
      <c r="AQ401" s="76"/>
      <c r="AR401" s="76"/>
      <c r="AS401" s="76"/>
      <c r="AT401" s="76"/>
      <c r="AU401" s="76"/>
      <c r="AV401" s="76"/>
      <c r="AW401" s="76"/>
      <c r="AX401" s="76"/>
    </row>
    <row r="402" spans="24:50" s="75" customFormat="1">
      <c r="X402" s="76"/>
      <c r="Y402" s="76"/>
      <c r="Z402" s="76"/>
      <c r="AA402" s="76"/>
      <c r="AB402" s="76"/>
      <c r="AC402" s="76"/>
      <c r="AD402" s="76"/>
      <c r="AE402" s="76"/>
      <c r="AF402" s="76"/>
      <c r="AG402" s="76"/>
      <c r="AH402" s="76"/>
      <c r="AI402" s="76"/>
      <c r="AJ402" s="76"/>
      <c r="AK402" s="76"/>
      <c r="AL402" s="76"/>
      <c r="AM402" s="76"/>
      <c r="AN402" s="76"/>
      <c r="AO402" s="76"/>
      <c r="AP402" s="76"/>
      <c r="AQ402" s="76"/>
      <c r="AR402" s="76"/>
      <c r="AS402" s="76"/>
      <c r="AT402" s="76"/>
      <c r="AU402" s="76"/>
      <c r="AV402" s="76"/>
      <c r="AW402" s="76"/>
      <c r="AX402" s="76"/>
    </row>
    <row r="403" spans="24:50" s="75" customFormat="1">
      <c r="X403" s="76"/>
      <c r="Y403" s="76"/>
      <c r="Z403" s="76"/>
      <c r="AA403" s="76"/>
      <c r="AB403" s="76"/>
      <c r="AC403" s="76"/>
      <c r="AD403" s="76"/>
      <c r="AE403" s="76"/>
      <c r="AF403" s="76"/>
      <c r="AG403" s="76"/>
      <c r="AH403" s="76"/>
      <c r="AI403" s="76"/>
      <c r="AJ403" s="76"/>
      <c r="AK403" s="76"/>
      <c r="AL403" s="76"/>
      <c r="AM403" s="76"/>
      <c r="AN403" s="76"/>
      <c r="AO403" s="76"/>
      <c r="AP403" s="76"/>
      <c r="AQ403" s="76"/>
      <c r="AR403" s="76"/>
      <c r="AS403" s="76"/>
      <c r="AT403" s="76"/>
      <c r="AU403" s="76"/>
      <c r="AV403" s="76"/>
      <c r="AW403" s="76"/>
      <c r="AX403" s="76"/>
    </row>
    <row r="404" spans="24:50" s="75" customFormat="1">
      <c r="X404" s="76"/>
      <c r="Y404" s="76"/>
      <c r="Z404" s="76"/>
      <c r="AA404" s="76"/>
      <c r="AB404" s="76"/>
      <c r="AC404" s="76"/>
      <c r="AD404" s="76"/>
      <c r="AE404" s="76"/>
      <c r="AF404" s="76"/>
      <c r="AG404" s="76"/>
      <c r="AH404" s="76"/>
      <c r="AI404" s="76"/>
      <c r="AJ404" s="76"/>
      <c r="AK404" s="76"/>
      <c r="AL404" s="76"/>
      <c r="AM404" s="76"/>
      <c r="AN404" s="76"/>
      <c r="AO404" s="76"/>
      <c r="AP404" s="76"/>
      <c r="AQ404" s="76"/>
      <c r="AR404" s="76"/>
      <c r="AS404" s="76"/>
      <c r="AT404" s="76"/>
      <c r="AU404" s="76"/>
      <c r="AV404" s="76"/>
      <c r="AW404" s="76"/>
      <c r="AX404" s="76"/>
    </row>
    <row r="405" spans="24:50" s="75" customFormat="1">
      <c r="X405" s="76"/>
      <c r="Y405" s="76"/>
      <c r="Z405" s="76"/>
      <c r="AA405" s="76"/>
      <c r="AB405" s="76"/>
      <c r="AC405" s="76"/>
      <c r="AD405" s="76"/>
      <c r="AE405" s="76"/>
      <c r="AF405" s="76"/>
      <c r="AG405" s="76"/>
      <c r="AH405" s="76"/>
      <c r="AI405" s="76"/>
      <c r="AJ405" s="76"/>
      <c r="AK405" s="76"/>
      <c r="AL405" s="76"/>
      <c r="AM405" s="76"/>
      <c r="AN405" s="76"/>
      <c r="AO405" s="76"/>
      <c r="AP405" s="76"/>
      <c r="AQ405" s="76"/>
      <c r="AR405" s="76"/>
      <c r="AS405" s="76"/>
      <c r="AT405" s="76"/>
      <c r="AU405" s="76"/>
      <c r="AV405" s="76"/>
      <c r="AW405" s="76"/>
      <c r="AX405" s="76"/>
    </row>
    <row r="406" spans="24:50" s="75" customFormat="1">
      <c r="X406" s="76"/>
      <c r="Y406" s="76"/>
      <c r="Z406" s="76"/>
      <c r="AA406" s="76"/>
      <c r="AB406" s="76"/>
      <c r="AC406" s="76"/>
      <c r="AD406" s="76"/>
      <c r="AE406" s="76"/>
      <c r="AF406" s="76"/>
      <c r="AG406" s="76"/>
      <c r="AH406" s="76"/>
      <c r="AI406" s="76"/>
      <c r="AJ406" s="76"/>
      <c r="AK406" s="76"/>
      <c r="AL406" s="76"/>
      <c r="AM406" s="76"/>
      <c r="AN406" s="76"/>
      <c r="AO406" s="76"/>
      <c r="AP406" s="76"/>
      <c r="AQ406" s="76"/>
      <c r="AR406" s="76"/>
      <c r="AS406" s="76"/>
      <c r="AT406" s="76"/>
      <c r="AU406" s="76"/>
      <c r="AV406" s="76"/>
      <c r="AW406" s="76"/>
      <c r="AX406" s="76"/>
    </row>
    <row r="407" spans="24:50" s="75" customFormat="1">
      <c r="X407" s="76"/>
      <c r="Y407" s="76"/>
      <c r="Z407" s="76"/>
      <c r="AA407" s="76"/>
      <c r="AB407" s="76"/>
      <c r="AC407" s="76"/>
      <c r="AD407" s="76"/>
      <c r="AE407" s="76"/>
      <c r="AF407" s="76"/>
      <c r="AG407" s="76"/>
      <c r="AH407" s="76"/>
      <c r="AI407" s="76"/>
      <c r="AJ407" s="76"/>
      <c r="AK407" s="76"/>
      <c r="AL407" s="76"/>
      <c r="AM407" s="76"/>
      <c r="AN407" s="76"/>
      <c r="AO407" s="76"/>
      <c r="AP407" s="76"/>
      <c r="AQ407" s="76"/>
      <c r="AR407" s="76"/>
      <c r="AS407" s="76"/>
      <c r="AT407" s="76"/>
      <c r="AU407" s="76"/>
      <c r="AV407" s="76"/>
      <c r="AW407" s="76"/>
      <c r="AX407" s="76"/>
    </row>
    <row r="408" spans="24:50" s="75" customFormat="1">
      <c r="X408" s="76"/>
      <c r="Y408" s="76"/>
      <c r="Z408" s="76"/>
      <c r="AA408" s="76"/>
      <c r="AB408" s="76"/>
      <c r="AC408" s="76"/>
      <c r="AD408" s="76"/>
      <c r="AE408" s="76"/>
      <c r="AF408" s="76"/>
      <c r="AG408" s="76"/>
      <c r="AH408" s="76"/>
      <c r="AI408" s="76"/>
      <c r="AJ408" s="76"/>
      <c r="AK408" s="76"/>
      <c r="AL408" s="76"/>
      <c r="AM408" s="76"/>
      <c r="AN408" s="76"/>
      <c r="AO408" s="76"/>
      <c r="AP408" s="76"/>
      <c r="AQ408" s="76"/>
      <c r="AR408" s="76"/>
      <c r="AS408" s="76"/>
      <c r="AT408" s="76"/>
      <c r="AU408" s="76"/>
      <c r="AV408" s="76"/>
      <c r="AW408" s="76"/>
      <c r="AX408" s="76"/>
    </row>
    <row r="409" spans="24:50" s="75" customFormat="1"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</row>
    <row r="410" spans="24:50" s="75" customFormat="1">
      <c r="X410" s="76"/>
      <c r="Y410" s="76"/>
      <c r="Z410" s="76"/>
      <c r="AA410" s="76"/>
      <c r="AB410" s="76"/>
      <c r="AC410" s="76"/>
      <c r="AD410" s="76"/>
      <c r="AE410" s="76"/>
      <c r="AF410" s="76"/>
      <c r="AG410" s="76"/>
      <c r="AH410" s="76"/>
      <c r="AI410" s="76"/>
      <c r="AJ410" s="76"/>
      <c r="AK410" s="76"/>
      <c r="AL410" s="76"/>
      <c r="AM410" s="76"/>
      <c r="AN410" s="76"/>
      <c r="AO410" s="76"/>
      <c r="AP410" s="76"/>
      <c r="AQ410" s="76"/>
      <c r="AR410" s="76"/>
      <c r="AS410" s="76"/>
      <c r="AT410" s="76"/>
      <c r="AU410" s="76"/>
      <c r="AV410" s="76"/>
      <c r="AW410" s="76"/>
      <c r="AX410" s="76"/>
    </row>
    <row r="411" spans="24:50" s="75" customFormat="1">
      <c r="X411" s="76"/>
      <c r="Y411" s="76"/>
      <c r="Z411" s="76"/>
      <c r="AA411" s="76"/>
      <c r="AB411" s="76"/>
      <c r="AC411" s="76"/>
      <c r="AD411" s="76"/>
      <c r="AE411" s="76"/>
      <c r="AF411" s="76"/>
      <c r="AG411" s="76"/>
      <c r="AH411" s="76"/>
      <c r="AI411" s="76"/>
      <c r="AJ411" s="76"/>
      <c r="AK411" s="76"/>
      <c r="AL411" s="76"/>
      <c r="AM411" s="76"/>
      <c r="AN411" s="76"/>
      <c r="AO411" s="76"/>
      <c r="AP411" s="76"/>
      <c r="AQ411" s="76"/>
      <c r="AR411" s="76"/>
      <c r="AS411" s="76"/>
      <c r="AT411" s="76"/>
      <c r="AU411" s="76"/>
      <c r="AV411" s="76"/>
      <c r="AW411" s="76"/>
      <c r="AX411" s="76"/>
    </row>
    <row r="412" spans="24:50" s="75" customFormat="1">
      <c r="X412" s="76"/>
      <c r="Y412" s="76"/>
      <c r="Z412" s="76"/>
      <c r="AA412" s="76"/>
      <c r="AB412" s="76"/>
      <c r="AC412" s="76"/>
      <c r="AD412" s="76"/>
      <c r="AE412" s="76"/>
      <c r="AF412" s="76"/>
      <c r="AG412" s="76"/>
      <c r="AH412" s="76"/>
      <c r="AI412" s="76"/>
      <c r="AJ412" s="76"/>
      <c r="AK412" s="76"/>
      <c r="AL412" s="76"/>
      <c r="AM412" s="76"/>
      <c r="AN412" s="76"/>
      <c r="AO412" s="76"/>
      <c r="AP412" s="76"/>
      <c r="AQ412" s="76"/>
      <c r="AR412" s="76"/>
      <c r="AS412" s="76"/>
      <c r="AT412" s="76"/>
      <c r="AU412" s="76"/>
      <c r="AV412" s="76"/>
      <c r="AW412" s="76"/>
      <c r="AX412" s="76"/>
    </row>
    <row r="413" spans="24:50" s="75" customFormat="1">
      <c r="X413" s="76"/>
      <c r="Y413" s="76"/>
      <c r="Z413" s="76"/>
      <c r="AA413" s="76"/>
      <c r="AB413" s="76"/>
      <c r="AC413" s="76"/>
      <c r="AD413" s="76"/>
      <c r="AE413" s="76"/>
      <c r="AF413" s="76"/>
      <c r="AG413" s="76"/>
      <c r="AH413" s="76"/>
      <c r="AI413" s="76"/>
      <c r="AJ413" s="76"/>
      <c r="AK413" s="76"/>
      <c r="AL413" s="76"/>
      <c r="AM413" s="76"/>
      <c r="AN413" s="76"/>
      <c r="AO413" s="76"/>
      <c r="AP413" s="76"/>
      <c r="AQ413" s="76"/>
      <c r="AR413" s="76"/>
      <c r="AS413" s="76"/>
      <c r="AT413" s="76"/>
      <c r="AU413" s="76"/>
      <c r="AV413" s="76"/>
      <c r="AW413" s="76"/>
      <c r="AX413" s="76"/>
    </row>
    <row r="414" spans="24:50" s="75" customFormat="1">
      <c r="X414" s="76"/>
      <c r="Y414" s="76"/>
      <c r="Z414" s="76"/>
      <c r="AA414" s="76"/>
      <c r="AB414" s="76"/>
      <c r="AC414" s="76"/>
      <c r="AD414" s="76"/>
      <c r="AE414" s="76"/>
      <c r="AF414" s="76"/>
      <c r="AG414" s="76"/>
      <c r="AH414" s="76"/>
      <c r="AI414" s="76"/>
      <c r="AJ414" s="76"/>
      <c r="AK414" s="76"/>
      <c r="AL414" s="76"/>
      <c r="AM414" s="76"/>
      <c r="AN414" s="76"/>
      <c r="AO414" s="76"/>
      <c r="AP414" s="76"/>
      <c r="AQ414" s="76"/>
      <c r="AR414" s="76"/>
      <c r="AS414" s="76"/>
      <c r="AT414" s="76"/>
      <c r="AU414" s="76"/>
      <c r="AV414" s="76"/>
      <c r="AW414" s="76"/>
      <c r="AX414" s="76"/>
    </row>
    <row r="415" spans="24:50" s="75" customFormat="1">
      <c r="X415" s="76"/>
      <c r="Y415" s="76"/>
      <c r="Z415" s="76"/>
      <c r="AA415" s="76"/>
      <c r="AB415" s="76"/>
      <c r="AC415" s="76"/>
      <c r="AD415" s="76"/>
      <c r="AE415" s="76"/>
      <c r="AF415" s="76"/>
      <c r="AG415" s="76"/>
      <c r="AH415" s="76"/>
      <c r="AI415" s="76"/>
      <c r="AJ415" s="76"/>
      <c r="AK415" s="76"/>
      <c r="AL415" s="76"/>
      <c r="AM415" s="76"/>
      <c r="AN415" s="76"/>
      <c r="AO415" s="76"/>
      <c r="AP415" s="76"/>
      <c r="AQ415" s="76"/>
      <c r="AR415" s="76"/>
      <c r="AS415" s="76"/>
      <c r="AT415" s="76"/>
      <c r="AU415" s="76"/>
      <c r="AV415" s="76"/>
      <c r="AW415" s="76"/>
      <c r="AX415" s="76"/>
    </row>
    <row r="416" spans="24:50" s="75" customFormat="1">
      <c r="X416" s="76"/>
      <c r="Y416" s="76"/>
      <c r="Z416" s="76"/>
      <c r="AA416" s="76"/>
      <c r="AB416" s="76"/>
      <c r="AC416" s="76"/>
      <c r="AD416" s="76"/>
      <c r="AE416" s="76"/>
      <c r="AF416" s="76"/>
      <c r="AG416" s="76"/>
      <c r="AH416" s="76"/>
      <c r="AI416" s="76"/>
      <c r="AJ416" s="76"/>
      <c r="AK416" s="76"/>
      <c r="AL416" s="76"/>
      <c r="AM416" s="76"/>
      <c r="AN416" s="76"/>
      <c r="AO416" s="76"/>
      <c r="AP416" s="76"/>
      <c r="AQ416" s="76"/>
      <c r="AR416" s="76"/>
      <c r="AS416" s="76"/>
      <c r="AT416" s="76"/>
      <c r="AU416" s="76"/>
      <c r="AV416" s="76"/>
      <c r="AW416" s="76"/>
      <c r="AX416" s="76"/>
    </row>
    <row r="417" spans="24:50" s="75" customFormat="1">
      <c r="X417" s="76"/>
      <c r="Y417" s="76"/>
      <c r="Z417" s="76"/>
      <c r="AA417" s="76"/>
      <c r="AB417" s="76"/>
      <c r="AC417" s="76"/>
      <c r="AD417" s="76"/>
      <c r="AE417" s="76"/>
      <c r="AF417" s="76"/>
      <c r="AG417" s="76"/>
      <c r="AH417" s="76"/>
      <c r="AI417" s="76"/>
      <c r="AJ417" s="76"/>
      <c r="AK417" s="76"/>
      <c r="AL417" s="76"/>
      <c r="AM417" s="76"/>
      <c r="AN417" s="76"/>
      <c r="AO417" s="76"/>
      <c r="AP417" s="76"/>
      <c r="AQ417" s="76"/>
      <c r="AR417" s="76"/>
      <c r="AS417" s="76"/>
      <c r="AT417" s="76"/>
      <c r="AU417" s="76"/>
      <c r="AV417" s="76"/>
      <c r="AW417" s="76"/>
      <c r="AX417" s="76"/>
    </row>
    <row r="418" spans="24:50" s="75" customFormat="1">
      <c r="X418" s="76"/>
      <c r="Y418" s="76"/>
      <c r="Z418" s="76"/>
      <c r="AA418" s="76"/>
      <c r="AB418" s="76"/>
      <c r="AC418" s="76"/>
      <c r="AD418" s="76"/>
      <c r="AE418" s="76"/>
      <c r="AF418" s="76"/>
      <c r="AG418" s="76"/>
      <c r="AH418" s="76"/>
      <c r="AI418" s="76"/>
      <c r="AJ418" s="76"/>
      <c r="AK418" s="76"/>
      <c r="AL418" s="76"/>
      <c r="AM418" s="76"/>
      <c r="AN418" s="76"/>
      <c r="AO418" s="76"/>
      <c r="AP418" s="76"/>
      <c r="AQ418" s="76"/>
      <c r="AR418" s="76"/>
      <c r="AS418" s="76"/>
      <c r="AT418" s="76"/>
      <c r="AU418" s="76"/>
      <c r="AV418" s="76"/>
      <c r="AW418" s="76"/>
      <c r="AX418" s="76"/>
    </row>
    <row r="419" spans="24:50" s="75" customFormat="1">
      <c r="X419" s="76"/>
      <c r="Y419" s="76"/>
      <c r="Z419" s="76"/>
      <c r="AA419" s="76"/>
      <c r="AB419" s="76"/>
      <c r="AC419" s="76"/>
      <c r="AD419" s="76"/>
      <c r="AE419" s="76"/>
      <c r="AF419" s="76"/>
      <c r="AG419" s="76"/>
      <c r="AH419" s="76"/>
      <c r="AI419" s="76"/>
      <c r="AJ419" s="76"/>
      <c r="AK419" s="76"/>
      <c r="AL419" s="76"/>
      <c r="AM419" s="76"/>
      <c r="AN419" s="76"/>
      <c r="AO419" s="76"/>
      <c r="AP419" s="76"/>
      <c r="AQ419" s="76"/>
      <c r="AR419" s="76"/>
      <c r="AS419" s="76"/>
      <c r="AT419" s="76"/>
      <c r="AU419" s="76"/>
      <c r="AV419" s="76"/>
      <c r="AW419" s="76"/>
      <c r="AX419" s="76"/>
    </row>
    <row r="420" spans="24:50" s="75" customFormat="1"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</row>
    <row r="421" spans="24:50" s="75" customFormat="1">
      <c r="X421" s="76"/>
      <c r="Y421" s="76"/>
      <c r="Z421" s="76"/>
      <c r="AA421" s="76"/>
      <c r="AB421" s="76"/>
      <c r="AC421" s="76"/>
      <c r="AD421" s="76"/>
      <c r="AE421" s="76"/>
      <c r="AF421" s="76"/>
      <c r="AG421" s="76"/>
      <c r="AH421" s="76"/>
      <c r="AI421" s="76"/>
      <c r="AJ421" s="76"/>
      <c r="AK421" s="76"/>
      <c r="AL421" s="76"/>
      <c r="AM421" s="76"/>
      <c r="AN421" s="76"/>
      <c r="AO421" s="76"/>
      <c r="AP421" s="76"/>
      <c r="AQ421" s="76"/>
      <c r="AR421" s="76"/>
      <c r="AS421" s="76"/>
      <c r="AT421" s="76"/>
      <c r="AU421" s="76"/>
      <c r="AV421" s="76"/>
      <c r="AW421" s="76"/>
      <c r="AX421" s="76"/>
    </row>
    <row r="422" spans="24:50" s="75" customFormat="1">
      <c r="X422" s="76"/>
      <c r="Y422" s="76"/>
      <c r="Z422" s="76"/>
      <c r="AA422" s="76"/>
      <c r="AB422" s="76"/>
      <c r="AC422" s="76"/>
      <c r="AD422" s="76"/>
      <c r="AE422" s="76"/>
      <c r="AF422" s="76"/>
      <c r="AG422" s="76"/>
      <c r="AH422" s="76"/>
      <c r="AI422" s="76"/>
      <c r="AJ422" s="76"/>
      <c r="AK422" s="76"/>
      <c r="AL422" s="76"/>
      <c r="AM422" s="76"/>
      <c r="AN422" s="76"/>
      <c r="AO422" s="76"/>
      <c r="AP422" s="76"/>
      <c r="AQ422" s="76"/>
      <c r="AR422" s="76"/>
      <c r="AS422" s="76"/>
      <c r="AT422" s="76"/>
      <c r="AU422" s="76"/>
      <c r="AV422" s="76"/>
      <c r="AW422" s="76"/>
      <c r="AX422" s="76"/>
    </row>
    <row r="423" spans="24:50" s="75" customFormat="1">
      <c r="X423" s="76"/>
      <c r="Y423" s="76"/>
      <c r="Z423" s="76"/>
      <c r="AA423" s="76"/>
      <c r="AB423" s="76"/>
      <c r="AC423" s="76"/>
      <c r="AD423" s="76"/>
      <c r="AE423" s="76"/>
      <c r="AF423" s="76"/>
      <c r="AG423" s="76"/>
      <c r="AH423" s="76"/>
      <c r="AI423" s="76"/>
      <c r="AJ423" s="76"/>
      <c r="AK423" s="76"/>
      <c r="AL423" s="76"/>
      <c r="AM423" s="76"/>
      <c r="AN423" s="76"/>
      <c r="AO423" s="76"/>
      <c r="AP423" s="76"/>
      <c r="AQ423" s="76"/>
      <c r="AR423" s="76"/>
      <c r="AS423" s="76"/>
      <c r="AT423" s="76"/>
      <c r="AU423" s="76"/>
      <c r="AV423" s="76"/>
      <c r="AW423" s="76"/>
      <c r="AX423" s="76"/>
    </row>
    <row r="424" spans="24:50" s="75" customFormat="1">
      <c r="X424" s="76"/>
      <c r="Y424" s="76"/>
      <c r="Z424" s="76"/>
      <c r="AA424" s="76"/>
      <c r="AB424" s="76"/>
      <c r="AC424" s="76"/>
      <c r="AD424" s="76"/>
      <c r="AE424" s="76"/>
      <c r="AF424" s="76"/>
      <c r="AG424" s="76"/>
      <c r="AH424" s="76"/>
      <c r="AI424" s="76"/>
      <c r="AJ424" s="76"/>
      <c r="AK424" s="76"/>
      <c r="AL424" s="76"/>
      <c r="AM424" s="76"/>
      <c r="AN424" s="76"/>
      <c r="AO424" s="76"/>
      <c r="AP424" s="76"/>
      <c r="AQ424" s="76"/>
      <c r="AR424" s="76"/>
      <c r="AS424" s="76"/>
      <c r="AT424" s="76"/>
      <c r="AU424" s="76"/>
      <c r="AV424" s="76"/>
      <c r="AW424" s="76"/>
      <c r="AX424" s="76"/>
    </row>
    <row r="425" spans="24:50" s="75" customFormat="1">
      <c r="X425" s="76"/>
      <c r="Y425" s="76"/>
      <c r="Z425" s="76"/>
      <c r="AA425" s="76"/>
      <c r="AB425" s="76"/>
      <c r="AC425" s="76"/>
      <c r="AD425" s="76"/>
      <c r="AE425" s="76"/>
      <c r="AF425" s="76"/>
      <c r="AG425" s="76"/>
      <c r="AH425" s="76"/>
      <c r="AI425" s="76"/>
      <c r="AJ425" s="76"/>
      <c r="AK425" s="76"/>
      <c r="AL425" s="76"/>
      <c r="AM425" s="76"/>
      <c r="AN425" s="76"/>
      <c r="AO425" s="76"/>
      <c r="AP425" s="76"/>
      <c r="AQ425" s="76"/>
      <c r="AR425" s="76"/>
      <c r="AS425" s="76"/>
      <c r="AT425" s="76"/>
      <c r="AU425" s="76"/>
      <c r="AV425" s="76"/>
      <c r="AW425" s="76"/>
      <c r="AX425" s="76"/>
    </row>
    <row r="426" spans="24:50" s="75" customFormat="1">
      <c r="X426" s="76"/>
      <c r="Y426" s="76"/>
      <c r="Z426" s="76"/>
      <c r="AA426" s="76"/>
      <c r="AB426" s="76"/>
      <c r="AC426" s="76"/>
      <c r="AD426" s="76"/>
      <c r="AE426" s="76"/>
      <c r="AF426" s="76"/>
      <c r="AG426" s="76"/>
      <c r="AH426" s="76"/>
      <c r="AI426" s="76"/>
      <c r="AJ426" s="76"/>
      <c r="AK426" s="76"/>
      <c r="AL426" s="76"/>
      <c r="AM426" s="76"/>
      <c r="AN426" s="76"/>
      <c r="AO426" s="76"/>
      <c r="AP426" s="76"/>
      <c r="AQ426" s="76"/>
      <c r="AR426" s="76"/>
      <c r="AS426" s="76"/>
      <c r="AT426" s="76"/>
      <c r="AU426" s="76"/>
      <c r="AV426" s="76"/>
      <c r="AW426" s="76"/>
      <c r="AX426" s="76"/>
    </row>
    <row r="427" spans="24:50" s="75" customFormat="1">
      <c r="X427" s="76"/>
      <c r="Y427" s="76"/>
      <c r="Z427" s="76"/>
      <c r="AA427" s="76"/>
      <c r="AB427" s="76"/>
      <c r="AC427" s="76"/>
      <c r="AD427" s="76"/>
      <c r="AE427" s="76"/>
      <c r="AF427" s="76"/>
      <c r="AG427" s="76"/>
      <c r="AH427" s="76"/>
      <c r="AI427" s="76"/>
      <c r="AJ427" s="76"/>
      <c r="AK427" s="76"/>
      <c r="AL427" s="76"/>
      <c r="AM427" s="76"/>
      <c r="AN427" s="76"/>
      <c r="AO427" s="76"/>
      <c r="AP427" s="76"/>
      <c r="AQ427" s="76"/>
      <c r="AR427" s="76"/>
      <c r="AS427" s="76"/>
      <c r="AT427" s="76"/>
      <c r="AU427" s="76"/>
      <c r="AV427" s="76"/>
      <c r="AW427" s="76"/>
      <c r="AX427" s="76"/>
    </row>
    <row r="428" spans="24:50" s="75" customFormat="1"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</row>
    <row r="429" spans="24:50" s="75" customFormat="1">
      <c r="X429" s="76"/>
      <c r="Y429" s="76"/>
      <c r="Z429" s="76"/>
      <c r="AA429" s="76"/>
      <c r="AB429" s="76"/>
      <c r="AC429" s="76"/>
      <c r="AD429" s="76"/>
      <c r="AE429" s="76"/>
      <c r="AF429" s="76"/>
      <c r="AG429" s="76"/>
      <c r="AH429" s="76"/>
      <c r="AI429" s="76"/>
      <c r="AJ429" s="76"/>
      <c r="AK429" s="76"/>
      <c r="AL429" s="76"/>
      <c r="AM429" s="76"/>
      <c r="AN429" s="76"/>
      <c r="AO429" s="76"/>
      <c r="AP429" s="76"/>
      <c r="AQ429" s="76"/>
      <c r="AR429" s="76"/>
      <c r="AS429" s="76"/>
      <c r="AT429" s="76"/>
      <c r="AU429" s="76"/>
      <c r="AV429" s="76"/>
      <c r="AW429" s="76"/>
      <c r="AX429" s="76"/>
    </row>
    <row r="430" spans="24:50" s="75" customFormat="1">
      <c r="X430" s="76"/>
      <c r="Y430" s="76"/>
      <c r="Z430" s="76"/>
      <c r="AA430" s="76"/>
      <c r="AB430" s="76"/>
      <c r="AC430" s="76"/>
      <c r="AD430" s="76"/>
      <c r="AE430" s="76"/>
      <c r="AF430" s="76"/>
      <c r="AG430" s="76"/>
      <c r="AH430" s="76"/>
      <c r="AI430" s="76"/>
      <c r="AJ430" s="76"/>
      <c r="AK430" s="76"/>
      <c r="AL430" s="76"/>
      <c r="AM430" s="76"/>
      <c r="AN430" s="76"/>
      <c r="AO430" s="76"/>
      <c r="AP430" s="76"/>
      <c r="AQ430" s="76"/>
      <c r="AR430" s="76"/>
      <c r="AS430" s="76"/>
      <c r="AT430" s="76"/>
      <c r="AU430" s="76"/>
      <c r="AV430" s="76"/>
      <c r="AW430" s="76"/>
      <c r="AX430" s="76"/>
    </row>
    <row r="431" spans="24:50" s="75" customFormat="1">
      <c r="X431" s="76"/>
      <c r="Y431" s="76"/>
      <c r="Z431" s="76"/>
      <c r="AA431" s="76"/>
      <c r="AB431" s="76"/>
      <c r="AC431" s="76"/>
      <c r="AD431" s="76"/>
      <c r="AE431" s="76"/>
      <c r="AF431" s="76"/>
      <c r="AG431" s="76"/>
      <c r="AH431" s="76"/>
      <c r="AI431" s="76"/>
      <c r="AJ431" s="76"/>
      <c r="AK431" s="76"/>
      <c r="AL431" s="76"/>
      <c r="AM431" s="76"/>
      <c r="AN431" s="76"/>
      <c r="AO431" s="76"/>
      <c r="AP431" s="76"/>
      <c r="AQ431" s="76"/>
      <c r="AR431" s="76"/>
      <c r="AS431" s="76"/>
      <c r="AT431" s="76"/>
      <c r="AU431" s="76"/>
      <c r="AV431" s="76"/>
      <c r="AW431" s="76"/>
      <c r="AX431" s="76"/>
    </row>
    <row r="432" spans="24:50" s="75" customFormat="1">
      <c r="X432" s="76"/>
      <c r="Y432" s="76"/>
      <c r="Z432" s="76"/>
      <c r="AA432" s="76"/>
      <c r="AB432" s="76"/>
      <c r="AC432" s="76"/>
      <c r="AD432" s="76"/>
      <c r="AE432" s="76"/>
      <c r="AF432" s="76"/>
      <c r="AG432" s="76"/>
      <c r="AH432" s="76"/>
      <c r="AI432" s="76"/>
      <c r="AJ432" s="76"/>
      <c r="AK432" s="76"/>
      <c r="AL432" s="76"/>
      <c r="AM432" s="76"/>
      <c r="AN432" s="76"/>
      <c r="AO432" s="76"/>
      <c r="AP432" s="76"/>
      <c r="AQ432" s="76"/>
      <c r="AR432" s="76"/>
      <c r="AS432" s="76"/>
      <c r="AT432" s="76"/>
      <c r="AU432" s="76"/>
      <c r="AV432" s="76"/>
      <c r="AW432" s="76"/>
      <c r="AX432" s="76"/>
    </row>
    <row r="433" spans="24:50" s="75" customFormat="1">
      <c r="X433" s="76"/>
      <c r="Y433" s="76"/>
      <c r="Z433" s="76"/>
      <c r="AA433" s="76"/>
      <c r="AB433" s="76"/>
      <c r="AC433" s="76"/>
      <c r="AD433" s="76"/>
      <c r="AE433" s="76"/>
      <c r="AF433" s="76"/>
      <c r="AG433" s="76"/>
      <c r="AH433" s="76"/>
      <c r="AI433" s="76"/>
      <c r="AJ433" s="76"/>
      <c r="AK433" s="76"/>
      <c r="AL433" s="76"/>
      <c r="AM433" s="76"/>
      <c r="AN433" s="76"/>
      <c r="AO433" s="76"/>
      <c r="AP433" s="76"/>
      <c r="AQ433" s="76"/>
      <c r="AR433" s="76"/>
      <c r="AS433" s="76"/>
      <c r="AT433" s="76"/>
      <c r="AU433" s="76"/>
      <c r="AV433" s="76"/>
      <c r="AW433" s="76"/>
      <c r="AX433" s="76"/>
    </row>
    <row r="434" spans="24:50" s="75" customFormat="1">
      <c r="X434" s="76"/>
      <c r="Y434" s="76"/>
      <c r="Z434" s="76"/>
      <c r="AA434" s="76"/>
      <c r="AB434" s="76"/>
      <c r="AC434" s="76"/>
      <c r="AD434" s="76"/>
      <c r="AE434" s="76"/>
      <c r="AF434" s="76"/>
      <c r="AG434" s="76"/>
      <c r="AH434" s="76"/>
      <c r="AI434" s="76"/>
      <c r="AJ434" s="76"/>
      <c r="AK434" s="76"/>
      <c r="AL434" s="76"/>
      <c r="AM434" s="76"/>
      <c r="AN434" s="76"/>
      <c r="AO434" s="76"/>
      <c r="AP434" s="76"/>
      <c r="AQ434" s="76"/>
      <c r="AR434" s="76"/>
      <c r="AS434" s="76"/>
      <c r="AT434" s="76"/>
      <c r="AU434" s="76"/>
      <c r="AV434" s="76"/>
      <c r="AW434" s="76"/>
      <c r="AX434" s="76"/>
    </row>
    <row r="435" spans="24:50" s="75" customFormat="1">
      <c r="X435" s="76"/>
      <c r="Y435" s="76"/>
      <c r="Z435" s="76"/>
      <c r="AA435" s="76"/>
      <c r="AB435" s="76"/>
      <c r="AC435" s="76"/>
      <c r="AD435" s="76"/>
      <c r="AE435" s="76"/>
      <c r="AF435" s="76"/>
      <c r="AG435" s="76"/>
      <c r="AH435" s="76"/>
      <c r="AI435" s="76"/>
      <c r="AJ435" s="76"/>
      <c r="AK435" s="76"/>
      <c r="AL435" s="76"/>
      <c r="AM435" s="76"/>
      <c r="AN435" s="76"/>
      <c r="AO435" s="76"/>
      <c r="AP435" s="76"/>
      <c r="AQ435" s="76"/>
      <c r="AR435" s="76"/>
      <c r="AS435" s="76"/>
      <c r="AT435" s="76"/>
      <c r="AU435" s="76"/>
      <c r="AV435" s="76"/>
      <c r="AW435" s="76"/>
      <c r="AX435" s="76"/>
    </row>
    <row r="436" spans="24:50" s="75" customFormat="1">
      <c r="X436" s="76"/>
      <c r="Y436" s="76"/>
      <c r="Z436" s="76"/>
      <c r="AA436" s="76"/>
      <c r="AB436" s="76"/>
      <c r="AC436" s="76"/>
      <c r="AD436" s="76"/>
      <c r="AE436" s="76"/>
      <c r="AF436" s="76"/>
      <c r="AG436" s="76"/>
      <c r="AH436" s="76"/>
      <c r="AI436" s="76"/>
      <c r="AJ436" s="76"/>
      <c r="AK436" s="76"/>
      <c r="AL436" s="76"/>
      <c r="AM436" s="76"/>
      <c r="AN436" s="76"/>
      <c r="AO436" s="76"/>
      <c r="AP436" s="76"/>
      <c r="AQ436" s="76"/>
      <c r="AR436" s="76"/>
      <c r="AS436" s="76"/>
      <c r="AT436" s="76"/>
      <c r="AU436" s="76"/>
      <c r="AV436" s="76"/>
      <c r="AW436" s="76"/>
      <c r="AX436" s="76"/>
    </row>
    <row r="437" spans="24:50" s="75" customFormat="1">
      <c r="X437" s="76"/>
      <c r="Y437" s="76"/>
      <c r="Z437" s="76"/>
      <c r="AA437" s="76"/>
      <c r="AB437" s="76"/>
      <c r="AC437" s="76"/>
      <c r="AD437" s="76"/>
      <c r="AE437" s="76"/>
      <c r="AF437" s="76"/>
      <c r="AG437" s="76"/>
      <c r="AH437" s="76"/>
      <c r="AI437" s="76"/>
      <c r="AJ437" s="76"/>
      <c r="AK437" s="76"/>
      <c r="AL437" s="76"/>
      <c r="AM437" s="76"/>
      <c r="AN437" s="76"/>
      <c r="AO437" s="76"/>
      <c r="AP437" s="76"/>
      <c r="AQ437" s="76"/>
      <c r="AR437" s="76"/>
      <c r="AS437" s="76"/>
      <c r="AT437" s="76"/>
      <c r="AU437" s="76"/>
      <c r="AV437" s="76"/>
      <c r="AW437" s="76"/>
      <c r="AX437" s="76"/>
    </row>
    <row r="438" spans="24:50" s="75" customFormat="1"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</row>
    <row r="439" spans="24:50" s="75" customFormat="1">
      <c r="X439" s="76"/>
      <c r="Y439" s="76"/>
      <c r="Z439" s="76"/>
      <c r="AA439" s="76"/>
      <c r="AB439" s="76"/>
      <c r="AC439" s="76"/>
      <c r="AD439" s="76"/>
      <c r="AE439" s="76"/>
      <c r="AF439" s="76"/>
      <c r="AG439" s="76"/>
      <c r="AH439" s="76"/>
      <c r="AI439" s="76"/>
      <c r="AJ439" s="76"/>
      <c r="AK439" s="76"/>
      <c r="AL439" s="76"/>
      <c r="AM439" s="76"/>
      <c r="AN439" s="76"/>
      <c r="AO439" s="76"/>
      <c r="AP439" s="76"/>
      <c r="AQ439" s="76"/>
      <c r="AR439" s="76"/>
      <c r="AS439" s="76"/>
      <c r="AT439" s="76"/>
      <c r="AU439" s="76"/>
      <c r="AV439" s="76"/>
      <c r="AW439" s="76"/>
      <c r="AX439" s="76"/>
    </row>
    <row r="440" spans="24:50" s="75" customFormat="1">
      <c r="X440" s="76"/>
      <c r="Y440" s="76"/>
      <c r="Z440" s="76"/>
      <c r="AA440" s="76"/>
      <c r="AB440" s="76"/>
      <c r="AC440" s="76"/>
      <c r="AD440" s="76"/>
      <c r="AE440" s="76"/>
      <c r="AF440" s="76"/>
      <c r="AG440" s="76"/>
      <c r="AH440" s="76"/>
      <c r="AI440" s="76"/>
      <c r="AJ440" s="76"/>
      <c r="AK440" s="76"/>
      <c r="AL440" s="76"/>
      <c r="AM440" s="76"/>
      <c r="AN440" s="76"/>
      <c r="AO440" s="76"/>
      <c r="AP440" s="76"/>
      <c r="AQ440" s="76"/>
      <c r="AR440" s="76"/>
      <c r="AS440" s="76"/>
      <c r="AT440" s="76"/>
      <c r="AU440" s="76"/>
      <c r="AV440" s="76"/>
      <c r="AW440" s="76"/>
      <c r="AX440" s="76"/>
    </row>
    <row r="441" spans="24:50" s="75" customFormat="1">
      <c r="X441" s="76"/>
      <c r="Y441" s="76"/>
      <c r="Z441" s="76"/>
      <c r="AA441" s="76"/>
      <c r="AB441" s="76"/>
      <c r="AC441" s="76"/>
      <c r="AD441" s="76"/>
      <c r="AE441" s="76"/>
      <c r="AF441" s="76"/>
      <c r="AG441" s="76"/>
      <c r="AH441" s="76"/>
      <c r="AI441" s="76"/>
      <c r="AJ441" s="76"/>
      <c r="AK441" s="76"/>
      <c r="AL441" s="76"/>
      <c r="AM441" s="76"/>
      <c r="AN441" s="76"/>
      <c r="AO441" s="76"/>
      <c r="AP441" s="76"/>
      <c r="AQ441" s="76"/>
      <c r="AR441" s="76"/>
      <c r="AS441" s="76"/>
      <c r="AT441" s="76"/>
      <c r="AU441" s="76"/>
      <c r="AV441" s="76"/>
      <c r="AW441" s="76"/>
      <c r="AX441" s="76"/>
    </row>
    <row r="442" spans="24:50" s="75" customFormat="1">
      <c r="X442" s="76"/>
      <c r="Y442" s="76"/>
      <c r="Z442" s="76"/>
      <c r="AA442" s="76"/>
      <c r="AB442" s="76"/>
      <c r="AC442" s="76"/>
      <c r="AD442" s="76"/>
      <c r="AE442" s="76"/>
      <c r="AF442" s="76"/>
      <c r="AG442" s="76"/>
      <c r="AH442" s="76"/>
      <c r="AI442" s="76"/>
      <c r="AJ442" s="76"/>
      <c r="AK442" s="76"/>
      <c r="AL442" s="76"/>
      <c r="AM442" s="76"/>
      <c r="AN442" s="76"/>
      <c r="AO442" s="76"/>
      <c r="AP442" s="76"/>
      <c r="AQ442" s="76"/>
      <c r="AR442" s="76"/>
      <c r="AS442" s="76"/>
      <c r="AT442" s="76"/>
      <c r="AU442" s="76"/>
      <c r="AV442" s="76"/>
      <c r="AW442" s="76"/>
      <c r="AX442" s="76"/>
    </row>
    <row r="443" spans="24:50" s="75" customFormat="1">
      <c r="X443" s="76"/>
      <c r="Y443" s="76"/>
      <c r="Z443" s="76"/>
      <c r="AA443" s="76"/>
      <c r="AB443" s="76"/>
      <c r="AC443" s="76"/>
      <c r="AD443" s="76"/>
      <c r="AE443" s="76"/>
      <c r="AF443" s="76"/>
      <c r="AG443" s="76"/>
      <c r="AH443" s="76"/>
      <c r="AI443" s="76"/>
      <c r="AJ443" s="76"/>
      <c r="AK443" s="76"/>
      <c r="AL443" s="76"/>
      <c r="AM443" s="76"/>
      <c r="AN443" s="76"/>
      <c r="AO443" s="76"/>
      <c r="AP443" s="76"/>
      <c r="AQ443" s="76"/>
      <c r="AR443" s="76"/>
      <c r="AS443" s="76"/>
      <c r="AT443" s="76"/>
      <c r="AU443" s="76"/>
      <c r="AV443" s="76"/>
      <c r="AW443" s="76"/>
      <c r="AX443" s="76"/>
    </row>
    <row r="444" spans="24:50" s="75" customFormat="1">
      <c r="X444" s="76"/>
      <c r="Y444" s="76"/>
      <c r="Z444" s="76"/>
      <c r="AA444" s="76"/>
      <c r="AB444" s="76"/>
      <c r="AC444" s="76"/>
      <c r="AD444" s="76"/>
      <c r="AE444" s="76"/>
      <c r="AF444" s="76"/>
      <c r="AG444" s="76"/>
      <c r="AH444" s="76"/>
      <c r="AI444" s="76"/>
      <c r="AJ444" s="76"/>
      <c r="AK444" s="76"/>
      <c r="AL444" s="76"/>
      <c r="AM444" s="76"/>
      <c r="AN444" s="76"/>
      <c r="AO444" s="76"/>
      <c r="AP444" s="76"/>
      <c r="AQ444" s="76"/>
      <c r="AR444" s="76"/>
      <c r="AS444" s="76"/>
      <c r="AT444" s="76"/>
      <c r="AU444" s="76"/>
      <c r="AV444" s="76"/>
      <c r="AW444" s="76"/>
      <c r="AX444" s="76"/>
    </row>
    <row r="445" spans="24:50" s="75" customFormat="1">
      <c r="X445" s="76"/>
      <c r="Y445" s="76"/>
      <c r="Z445" s="76"/>
      <c r="AA445" s="76"/>
      <c r="AB445" s="76"/>
      <c r="AC445" s="76"/>
      <c r="AD445" s="76"/>
      <c r="AE445" s="76"/>
      <c r="AF445" s="76"/>
      <c r="AG445" s="76"/>
      <c r="AH445" s="76"/>
      <c r="AI445" s="76"/>
      <c r="AJ445" s="76"/>
      <c r="AK445" s="76"/>
      <c r="AL445" s="76"/>
      <c r="AM445" s="76"/>
      <c r="AN445" s="76"/>
      <c r="AO445" s="76"/>
      <c r="AP445" s="76"/>
      <c r="AQ445" s="76"/>
      <c r="AR445" s="76"/>
      <c r="AS445" s="76"/>
      <c r="AT445" s="76"/>
      <c r="AU445" s="76"/>
      <c r="AV445" s="76"/>
      <c r="AW445" s="76"/>
      <c r="AX445" s="76"/>
    </row>
    <row r="446" spans="24:50" s="75" customFormat="1">
      <c r="X446" s="76"/>
      <c r="Y446" s="76"/>
      <c r="Z446" s="76"/>
      <c r="AA446" s="76"/>
      <c r="AB446" s="76"/>
      <c r="AC446" s="76"/>
      <c r="AD446" s="76"/>
      <c r="AE446" s="76"/>
      <c r="AF446" s="76"/>
      <c r="AG446" s="76"/>
      <c r="AH446" s="76"/>
      <c r="AI446" s="76"/>
      <c r="AJ446" s="76"/>
      <c r="AK446" s="76"/>
      <c r="AL446" s="76"/>
      <c r="AM446" s="76"/>
      <c r="AN446" s="76"/>
      <c r="AO446" s="76"/>
      <c r="AP446" s="76"/>
      <c r="AQ446" s="76"/>
      <c r="AR446" s="76"/>
      <c r="AS446" s="76"/>
      <c r="AT446" s="76"/>
      <c r="AU446" s="76"/>
      <c r="AV446" s="76"/>
      <c r="AW446" s="76"/>
      <c r="AX446" s="76"/>
    </row>
    <row r="447" spans="24:50" s="75" customFormat="1"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</row>
    <row r="448" spans="24:50" s="75" customFormat="1">
      <c r="X448" s="76"/>
      <c r="Y448" s="76"/>
      <c r="Z448" s="76"/>
      <c r="AA448" s="76"/>
      <c r="AB448" s="76"/>
      <c r="AC448" s="76"/>
      <c r="AD448" s="76"/>
      <c r="AE448" s="76"/>
      <c r="AF448" s="76"/>
      <c r="AG448" s="76"/>
      <c r="AH448" s="76"/>
      <c r="AI448" s="76"/>
      <c r="AJ448" s="76"/>
      <c r="AK448" s="76"/>
      <c r="AL448" s="76"/>
      <c r="AM448" s="76"/>
      <c r="AN448" s="76"/>
      <c r="AO448" s="76"/>
      <c r="AP448" s="76"/>
      <c r="AQ448" s="76"/>
      <c r="AR448" s="76"/>
      <c r="AS448" s="76"/>
      <c r="AT448" s="76"/>
      <c r="AU448" s="76"/>
      <c r="AV448" s="76"/>
      <c r="AW448" s="76"/>
      <c r="AX448" s="76"/>
    </row>
    <row r="449" spans="24:50" s="75" customFormat="1">
      <c r="X449" s="76"/>
      <c r="Y449" s="76"/>
      <c r="Z449" s="76"/>
      <c r="AA449" s="76"/>
      <c r="AB449" s="76"/>
      <c r="AC449" s="76"/>
      <c r="AD449" s="76"/>
      <c r="AE449" s="76"/>
      <c r="AF449" s="76"/>
      <c r="AG449" s="76"/>
      <c r="AH449" s="76"/>
      <c r="AI449" s="76"/>
      <c r="AJ449" s="76"/>
      <c r="AK449" s="76"/>
      <c r="AL449" s="76"/>
      <c r="AM449" s="76"/>
      <c r="AN449" s="76"/>
      <c r="AO449" s="76"/>
      <c r="AP449" s="76"/>
      <c r="AQ449" s="76"/>
      <c r="AR449" s="76"/>
      <c r="AS449" s="76"/>
      <c r="AT449" s="76"/>
      <c r="AU449" s="76"/>
      <c r="AV449" s="76"/>
      <c r="AW449" s="76"/>
      <c r="AX449" s="76"/>
    </row>
    <row r="450" spans="24:50" s="75" customFormat="1">
      <c r="X450" s="76"/>
      <c r="Y450" s="76"/>
      <c r="Z450" s="76"/>
      <c r="AA450" s="76"/>
      <c r="AB450" s="76"/>
      <c r="AC450" s="76"/>
      <c r="AD450" s="76"/>
      <c r="AE450" s="76"/>
      <c r="AF450" s="76"/>
      <c r="AG450" s="76"/>
      <c r="AH450" s="76"/>
      <c r="AI450" s="76"/>
      <c r="AJ450" s="76"/>
      <c r="AK450" s="76"/>
      <c r="AL450" s="76"/>
      <c r="AM450" s="76"/>
      <c r="AN450" s="76"/>
      <c r="AO450" s="76"/>
      <c r="AP450" s="76"/>
      <c r="AQ450" s="76"/>
      <c r="AR450" s="76"/>
      <c r="AS450" s="76"/>
      <c r="AT450" s="76"/>
      <c r="AU450" s="76"/>
      <c r="AV450" s="76"/>
      <c r="AW450" s="76"/>
      <c r="AX450" s="76"/>
    </row>
    <row r="451" spans="24:50" s="75" customFormat="1">
      <c r="X451" s="76"/>
      <c r="Y451" s="76"/>
      <c r="Z451" s="76"/>
      <c r="AA451" s="76"/>
      <c r="AB451" s="76"/>
      <c r="AC451" s="76"/>
      <c r="AD451" s="76"/>
      <c r="AE451" s="76"/>
      <c r="AF451" s="76"/>
      <c r="AG451" s="76"/>
      <c r="AH451" s="76"/>
      <c r="AI451" s="76"/>
      <c r="AJ451" s="76"/>
      <c r="AK451" s="76"/>
      <c r="AL451" s="76"/>
      <c r="AM451" s="76"/>
      <c r="AN451" s="76"/>
      <c r="AO451" s="76"/>
      <c r="AP451" s="76"/>
      <c r="AQ451" s="76"/>
      <c r="AR451" s="76"/>
      <c r="AS451" s="76"/>
      <c r="AT451" s="76"/>
      <c r="AU451" s="76"/>
      <c r="AV451" s="76"/>
      <c r="AW451" s="76"/>
      <c r="AX451" s="76"/>
    </row>
    <row r="452" spans="24:50" s="75" customFormat="1">
      <c r="X452" s="76"/>
      <c r="Y452" s="76"/>
      <c r="Z452" s="76"/>
      <c r="AA452" s="76"/>
      <c r="AB452" s="76"/>
      <c r="AC452" s="76"/>
      <c r="AD452" s="76"/>
      <c r="AE452" s="76"/>
      <c r="AF452" s="76"/>
      <c r="AG452" s="76"/>
      <c r="AH452" s="76"/>
      <c r="AI452" s="76"/>
      <c r="AJ452" s="76"/>
      <c r="AK452" s="76"/>
      <c r="AL452" s="76"/>
      <c r="AM452" s="76"/>
      <c r="AN452" s="76"/>
      <c r="AO452" s="76"/>
      <c r="AP452" s="76"/>
      <c r="AQ452" s="76"/>
      <c r="AR452" s="76"/>
      <c r="AS452" s="76"/>
      <c r="AT452" s="76"/>
      <c r="AU452" s="76"/>
      <c r="AV452" s="76"/>
      <c r="AW452" s="76"/>
      <c r="AX452" s="76"/>
    </row>
    <row r="453" spans="24:50" s="75" customFormat="1">
      <c r="X453" s="76"/>
      <c r="Y453" s="76"/>
      <c r="Z453" s="76"/>
      <c r="AA453" s="76"/>
      <c r="AB453" s="76"/>
      <c r="AC453" s="76"/>
      <c r="AD453" s="76"/>
      <c r="AE453" s="76"/>
      <c r="AF453" s="76"/>
      <c r="AG453" s="76"/>
      <c r="AH453" s="76"/>
      <c r="AI453" s="76"/>
      <c r="AJ453" s="76"/>
      <c r="AK453" s="76"/>
      <c r="AL453" s="76"/>
      <c r="AM453" s="76"/>
      <c r="AN453" s="76"/>
      <c r="AO453" s="76"/>
      <c r="AP453" s="76"/>
      <c r="AQ453" s="76"/>
      <c r="AR453" s="76"/>
      <c r="AS453" s="76"/>
      <c r="AT453" s="76"/>
      <c r="AU453" s="76"/>
      <c r="AV453" s="76"/>
      <c r="AW453" s="76"/>
      <c r="AX453" s="76"/>
    </row>
    <row r="454" spans="24:50" s="75" customFormat="1">
      <c r="X454" s="76"/>
      <c r="Y454" s="76"/>
      <c r="Z454" s="76"/>
      <c r="AA454" s="76"/>
      <c r="AB454" s="76"/>
      <c r="AC454" s="76"/>
      <c r="AD454" s="76"/>
      <c r="AE454" s="76"/>
      <c r="AF454" s="76"/>
      <c r="AG454" s="76"/>
      <c r="AH454" s="76"/>
      <c r="AI454" s="76"/>
      <c r="AJ454" s="76"/>
      <c r="AK454" s="76"/>
      <c r="AL454" s="76"/>
      <c r="AM454" s="76"/>
      <c r="AN454" s="76"/>
      <c r="AO454" s="76"/>
      <c r="AP454" s="76"/>
      <c r="AQ454" s="76"/>
      <c r="AR454" s="76"/>
      <c r="AS454" s="76"/>
      <c r="AT454" s="76"/>
      <c r="AU454" s="76"/>
      <c r="AV454" s="76"/>
      <c r="AW454" s="76"/>
      <c r="AX454" s="76"/>
    </row>
    <row r="455" spans="24:50" s="75" customFormat="1">
      <c r="X455" s="76"/>
      <c r="Y455" s="76"/>
      <c r="Z455" s="76"/>
      <c r="AA455" s="76"/>
      <c r="AB455" s="76"/>
      <c r="AC455" s="76"/>
      <c r="AD455" s="76"/>
      <c r="AE455" s="76"/>
      <c r="AF455" s="76"/>
      <c r="AG455" s="76"/>
      <c r="AH455" s="76"/>
      <c r="AI455" s="76"/>
      <c r="AJ455" s="76"/>
      <c r="AK455" s="76"/>
      <c r="AL455" s="76"/>
      <c r="AM455" s="76"/>
      <c r="AN455" s="76"/>
      <c r="AO455" s="76"/>
      <c r="AP455" s="76"/>
      <c r="AQ455" s="76"/>
      <c r="AR455" s="76"/>
      <c r="AS455" s="76"/>
      <c r="AT455" s="76"/>
      <c r="AU455" s="76"/>
      <c r="AV455" s="76"/>
      <c r="AW455" s="76"/>
      <c r="AX455" s="76"/>
    </row>
    <row r="456" spans="24:50" s="75" customFormat="1">
      <c r="X456" s="76"/>
      <c r="Y456" s="76"/>
      <c r="Z456" s="76"/>
      <c r="AA456" s="76"/>
      <c r="AB456" s="76"/>
      <c r="AC456" s="76"/>
      <c r="AD456" s="76"/>
      <c r="AE456" s="76"/>
      <c r="AF456" s="76"/>
      <c r="AG456" s="76"/>
      <c r="AH456" s="76"/>
      <c r="AI456" s="76"/>
      <c r="AJ456" s="76"/>
      <c r="AK456" s="76"/>
      <c r="AL456" s="76"/>
      <c r="AM456" s="76"/>
      <c r="AN456" s="76"/>
      <c r="AO456" s="76"/>
      <c r="AP456" s="76"/>
      <c r="AQ456" s="76"/>
      <c r="AR456" s="76"/>
      <c r="AS456" s="76"/>
      <c r="AT456" s="76"/>
      <c r="AU456" s="76"/>
      <c r="AV456" s="76"/>
      <c r="AW456" s="76"/>
      <c r="AX456" s="76"/>
    </row>
    <row r="457" spans="24:50" s="75" customFormat="1">
      <c r="X457" s="76"/>
      <c r="Y457" s="76"/>
      <c r="Z457" s="76"/>
      <c r="AA457" s="76"/>
      <c r="AB457" s="76"/>
      <c r="AC457" s="76"/>
      <c r="AD457" s="76"/>
      <c r="AE457" s="76"/>
      <c r="AF457" s="76"/>
      <c r="AG457" s="76"/>
      <c r="AH457" s="76"/>
      <c r="AI457" s="76"/>
      <c r="AJ457" s="76"/>
      <c r="AK457" s="76"/>
      <c r="AL457" s="76"/>
      <c r="AM457" s="76"/>
      <c r="AN457" s="76"/>
      <c r="AO457" s="76"/>
      <c r="AP457" s="76"/>
      <c r="AQ457" s="76"/>
      <c r="AR457" s="76"/>
      <c r="AS457" s="76"/>
      <c r="AT457" s="76"/>
      <c r="AU457" s="76"/>
      <c r="AV457" s="76"/>
      <c r="AW457" s="76"/>
      <c r="AX457" s="76"/>
    </row>
    <row r="458" spans="24:50" s="75" customFormat="1"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</row>
    <row r="459" spans="24:50" s="75" customFormat="1">
      <c r="X459" s="76"/>
      <c r="Y459" s="76"/>
      <c r="Z459" s="76"/>
      <c r="AA459" s="76"/>
      <c r="AB459" s="76"/>
      <c r="AC459" s="76"/>
      <c r="AD459" s="76"/>
      <c r="AE459" s="76"/>
      <c r="AF459" s="76"/>
      <c r="AG459" s="76"/>
      <c r="AH459" s="76"/>
      <c r="AI459" s="76"/>
      <c r="AJ459" s="76"/>
      <c r="AK459" s="76"/>
      <c r="AL459" s="76"/>
      <c r="AM459" s="76"/>
      <c r="AN459" s="76"/>
      <c r="AO459" s="76"/>
      <c r="AP459" s="76"/>
      <c r="AQ459" s="76"/>
      <c r="AR459" s="76"/>
      <c r="AS459" s="76"/>
      <c r="AT459" s="76"/>
      <c r="AU459" s="76"/>
      <c r="AV459" s="76"/>
      <c r="AW459" s="76"/>
      <c r="AX459" s="76"/>
    </row>
    <row r="460" spans="24:50" s="75" customFormat="1">
      <c r="X460" s="76"/>
      <c r="Y460" s="76"/>
      <c r="Z460" s="76"/>
      <c r="AA460" s="76"/>
      <c r="AB460" s="76"/>
      <c r="AC460" s="76"/>
      <c r="AD460" s="76"/>
      <c r="AE460" s="76"/>
      <c r="AF460" s="76"/>
      <c r="AG460" s="76"/>
      <c r="AH460" s="76"/>
      <c r="AI460" s="76"/>
      <c r="AJ460" s="76"/>
      <c r="AK460" s="76"/>
      <c r="AL460" s="76"/>
      <c r="AM460" s="76"/>
      <c r="AN460" s="76"/>
      <c r="AO460" s="76"/>
      <c r="AP460" s="76"/>
      <c r="AQ460" s="76"/>
      <c r="AR460" s="76"/>
      <c r="AS460" s="76"/>
      <c r="AT460" s="76"/>
      <c r="AU460" s="76"/>
      <c r="AV460" s="76"/>
      <c r="AW460" s="76"/>
      <c r="AX460" s="76"/>
    </row>
    <row r="461" spans="24:50" s="75" customFormat="1">
      <c r="X461" s="76"/>
      <c r="Y461" s="76"/>
      <c r="Z461" s="76"/>
      <c r="AA461" s="76"/>
      <c r="AB461" s="76"/>
      <c r="AC461" s="76"/>
      <c r="AD461" s="76"/>
      <c r="AE461" s="76"/>
      <c r="AF461" s="76"/>
      <c r="AG461" s="76"/>
      <c r="AH461" s="76"/>
      <c r="AI461" s="76"/>
      <c r="AJ461" s="76"/>
      <c r="AK461" s="76"/>
      <c r="AL461" s="76"/>
      <c r="AM461" s="76"/>
      <c r="AN461" s="76"/>
      <c r="AO461" s="76"/>
      <c r="AP461" s="76"/>
      <c r="AQ461" s="76"/>
      <c r="AR461" s="76"/>
      <c r="AS461" s="76"/>
      <c r="AT461" s="76"/>
      <c r="AU461" s="76"/>
      <c r="AV461" s="76"/>
      <c r="AW461" s="76"/>
      <c r="AX461" s="76"/>
    </row>
    <row r="462" spans="24:50" s="75" customFormat="1">
      <c r="X462" s="76"/>
      <c r="Y462" s="76"/>
      <c r="Z462" s="76"/>
      <c r="AA462" s="76"/>
      <c r="AB462" s="76"/>
      <c r="AC462" s="76"/>
      <c r="AD462" s="76"/>
      <c r="AE462" s="76"/>
      <c r="AF462" s="76"/>
      <c r="AG462" s="76"/>
      <c r="AH462" s="76"/>
      <c r="AI462" s="76"/>
      <c r="AJ462" s="76"/>
      <c r="AK462" s="76"/>
      <c r="AL462" s="76"/>
      <c r="AM462" s="76"/>
      <c r="AN462" s="76"/>
      <c r="AO462" s="76"/>
      <c r="AP462" s="76"/>
      <c r="AQ462" s="76"/>
      <c r="AR462" s="76"/>
      <c r="AS462" s="76"/>
      <c r="AT462" s="76"/>
      <c r="AU462" s="76"/>
      <c r="AV462" s="76"/>
      <c r="AW462" s="76"/>
      <c r="AX462" s="76"/>
    </row>
    <row r="463" spans="24:50" s="75" customFormat="1">
      <c r="X463" s="76"/>
      <c r="Y463" s="76"/>
      <c r="Z463" s="76"/>
      <c r="AA463" s="76"/>
      <c r="AB463" s="76"/>
      <c r="AC463" s="76"/>
      <c r="AD463" s="76"/>
      <c r="AE463" s="76"/>
      <c r="AF463" s="76"/>
      <c r="AG463" s="76"/>
      <c r="AH463" s="76"/>
      <c r="AI463" s="76"/>
      <c r="AJ463" s="76"/>
      <c r="AK463" s="76"/>
      <c r="AL463" s="76"/>
      <c r="AM463" s="76"/>
      <c r="AN463" s="76"/>
      <c r="AO463" s="76"/>
      <c r="AP463" s="76"/>
      <c r="AQ463" s="76"/>
      <c r="AR463" s="76"/>
      <c r="AS463" s="76"/>
      <c r="AT463" s="76"/>
      <c r="AU463" s="76"/>
      <c r="AV463" s="76"/>
      <c r="AW463" s="76"/>
      <c r="AX463" s="76"/>
    </row>
    <row r="464" spans="24:50" s="75" customFormat="1">
      <c r="X464" s="76"/>
      <c r="Y464" s="76"/>
      <c r="Z464" s="76"/>
      <c r="AA464" s="76"/>
      <c r="AB464" s="76"/>
      <c r="AC464" s="76"/>
      <c r="AD464" s="76"/>
      <c r="AE464" s="76"/>
      <c r="AF464" s="76"/>
      <c r="AG464" s="76"/>
      <c r="AH464" s="76"/>
      <c r="AI464" s="76"/>
      <c r="AJ464" s="76"/>
      <c r="AK464" s="76"/>
      <c r="AL464" s="76"/>
      <c r="AM464" s="76"/>
      <c r="AN464" s="76"/>
      <c r="AO464" s="76"/>
      <c r="AP464" s="76"/>
      <c r="AQ464" s="76"/>
      <c r="AR464" s="76"/>
      <c r="AS464" s="76"/>
      <c r="AT464" s="76"/>
      <c r="AU464" s="76"/>
      <c r="AV464" s="76"/>
      <c r="AW464" s="76"/>
      <c r="AX464" s="76"/>
    </row>
    <row r="465" spans="24:50" s="75" customFormat="1">
      <c r="X465" s="76"/>
      <c r="Y465" s="76"/>
      <c r="Z465" s="76"/>
      <c r="AA465" s="76"/>
      <c r="AB465" s="76"/>
      <c r="AC465" s="76"/>
      <c r="AD465" s="76"/>
      <c r="AE465" s="76"/>
      <c r="AF465" s="76"/>
      <c r="AG465" s="76"/>
      <c r="AH465" s="76"/>
      <c r="AI465" s="76"/>
      <c r="AJ465" s="76"/>
      <c r="AK465" s="76"/>
      <c r="AL465" s="76"/>
      <c r="AM465" s="76"/>
      <c r="AN465" s="76"/>
      <c r="AO465" s="76"/>
      <c r="AP465" s="76"/>
      <c r="AQ465" s="76"/>
      <c r="AR465" s="76"/>
      <c r="AS465" s="76"/>
      <c r="AT465" s="76"/>
      <c r="AU465" s="76"/>
      <c r="AV465" s="76"/>
      <c r="AW465" s="76"/>
      <c r="AX465" s="76"/>
    </row>
    <row r="466" spans="24:50" s="75" customFormat="1">
      <c r="X466" s="76"/>
      <c r="Y466" s="76"/>
      <c r="Z466" s="76"/>
      <c r="AA466" s="76"/>
      <c r="AB466" s="76"/>
      <c r="AC466" s="76"/>
      <c r="AD466" s="76"/>
      <c r="AE466" s="76"/>
      <c r="AF466" s="76"/>
      <c r="AG466" s="76"/>
      <c r="AH466" s="76"/>
      <c r="AI466" s="76"/>
      <c r="AJ466" s="76"/>
      <c r="AK466" s="76"/>
      <c r="AL466" s="76"/>
      <c r="AM466" s="76"/>
      <c r="AN466" s="76"/>
      <c r="AO466" s="76"/>
      <c r="AP466" s="76"/>
      <c r="AQ466" s="76"/>
      <c r="AR466" s="76"/>
      <c r="AS466" s="76"/>
      <c r="AT466" s="76"/>
      <c r="AU466" s="76"/>
      <c r="AV466" s="76"/>
      <c r="AW466" s="76"/>
      <c r="AX466" s="76"/>
    </row>
    <row r="467" spans="24:50" s="75" customFormat="1"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</row>
    <row r="468" spans="24:50" s="75" customFormat="1">
      <c r="X468" s="76"/>
      <c r="Y468" s="76"/>
      <c r="Z468" s="76"/>
      <c r="AA468" s="76"/>
      <c r="AB468" s="76"/>
      <c r="AC468" s="76"/>
      <c r="AD468" s="76"/>
      <c r="AE468" s="76"/>
      <c r="AF468" s="76"/>
      <c r="AG468" s="76"/>
      <c r="AH468" s="76"/>
      <c r="AI468" s="76"/>
      <c r="AJ468" s="76"/>
      <c r="AK468" s="76"/>
      <c r="AL468" s="76"/>
      <c r="AM468" s="76"/>
      <c r="AN468" s="76"/>
      <c r="AO468" s="76"/>
      <c r="AP468" s="76"/>
      <c r="AQ468" s="76"/>
      <c r="AR468" s="76"/>
      <c r="AS468" s="76"/>
      <c r="AT468" s="76"/>
      <c r="AU468" s="76"/>
      <c r="AV468" s="76"/>
      <c r="AW468" s="76"/>
      <c r="AX468" s="76"/>
    </row>
    <row r="469" spans="24:50" s="75" customFormat="1">
      <c r="X469" s="76"/>
      <c r="Y469" s="76"/>
      <c r="Z469" s="76"/>
      <c r="AA469" s="76"/>
      <c r="AB469" s="76"/>
      <c r="AC469" s="76"/>
      <c r="AD469" s="76"/>
      <c r="AE469" s="76"/>
      <c r="AF469" s="76"/>
      <c r="AG469" s="76"/>
      <c r="AH469" s="76"/>
      <c r="AI469" s="76"/>
      <c r="AJ469" s="76"/>
      <c r="AK469" s="76"/>
      <c r="AL469" s="76"/>
      <c r="AM469" s="76"/>
      <c r="AN469" s="76"/>
      <c r="AO469" s="76"/>
      <c r="AP469" s="76"/>
      <c r="AQ469" s="76"/>
      <c r="AR469" s="76"/>
      <c r="AS469" s="76"/>
      <c r="AT469" s="76"/>
      <c r="AU469" s="76"/>
      <c r="AV469" s="76"/>
      <c r="AW469" s="76"/>
      <c r="AX469" s="76"/>
    </row>
    <row r="470" spans="24:50" s="75" customFormat="1">
      <c r="X470" s="76"/>
      <c r="Y470" s="76"/>
      <c r="Z470" s="76"/>
      <c r="AA470" s="76"/>
      <c r="AB470" s="76"/>
      <c r="AC470" s="76"/>
      <c r="AD470" s="76"/>
      <c r="AE470" s="76"/>
      <c r="AF470" s="76"/>
      <c r="AG470" s="76"/>
      <c r="AH470" s="76"/>
      <c r="AI470" s="76"/>
      <c r="AJ470" s="76"/>
      <c r="AK470" s="76"/>
      <c r="AL470" s="76"/>
      <c r="AM470" s="76"/>
      <c r="AN470" s="76"/>
      <c r="AO470" s="76"/>
      <c r="AP470" s="76"/>
      <c r="AQ470" s="76"/>
      <c r="AR470" s="76"/>
      <c r="AS470" s="76"/>
      <c r="AT470" s="76"/>
      <c r="AU470" s="76"/>
      <c r="AV470" s="76"/>
      <c r="AW470" s="76"/>
      <c r="AX470" s="76"/>
    </row>
    <row r="471" spans="24:50" s="75" customFormat="1">
      <c r="X471" s="76"/>
      <c r="Y471" s="76"/>
      <c r="Z471" s="76"/>
      <c r="AA471" s="76"/>
      <c r="AB471" s="76"/>
      <c r="AC471" s="76"/>
      <c r="AD471" s="76"/>
      <c r="AE471" s="76"/>
      <c r="AF471" s="76"/>
      <c r="AG471" s="76"/>
      <c r="AH471" s="76"/>
      <c r="AI471" s="76"/>
      <c r="AJ471" s="76"/>
      <c r="AK471" s="76"/>
      <c r="AL471" s="76"/>
      <c r="AM471" s="76"/>
      <c r="AN471" s="76"/>
      <c r="AO471" s="76"/>
      <c r="AP471" s="76"/>
      <c r="AQ471" s="76"/>
      <c r="AR471" s="76"/>
      <c r="AS471" s="76"/>
      <c r="AT471" s="76"/>
      <c r="AU471" s="76"/>
      <c r="AV471" s="76"/>
      <c r="AW471" s="76"/>
      <c r="AX471" s="76"/>
    </row>
    <row r="472" spans="24:50" s="75" customFormat="1">
      <c r="X472" s="76"/>
      <c r="Y472" s="76"/>
      <c r="Z472" s="76"/>
      <c r="AA472" s="76"/>
      <c r="AB472" s="76"/>
      <c r="AC472" s="76"/>
      <c r="AD472" s="76"/>
      <c r="AE472" s="76"/>
      <c r="AF472" s="76"/>
      <c r="AG472" s="76"/>
      <c r="AH472" s="76"/>
      <c r="AI472" s="76"/>
      <c r="AJ472" s="76"/>
      <c r="AK472" s="76"/>
      <c r="AL472" s="76"/>
      <c r="AM472" s="76"/>
      <c r="AN472" s="76"/>
      <c r="AO472" s="76"/>
      <c r="AP472" s="76"/>
      <c r="AQ472" s="76"/>
      <c r="AR472" s="76"/>
      <c r="AS472" s="76"/>
      <c r="AT472" s="76"/>
      <c r="AU472" s="76"/>
      <c r="AV472" s="76"/>
      <c r="AW472" s="76"/>
      <c r="AX472" s="76"/>
    </row>
    <row r="473" spans="24:50" s="75" customFormat="1">
      <c r="X473" s="76"/>
      <c r="Y473" s="76"/>
      <c r="Z473" s="76"/>
      <c r="AA473" s="76"/>
      <c r="AB473" s="76"/>
      <c r="AC473" s="76"/>
      <c r="AD473" s="76"/>
      <c r="AE473" s="76"/>
      <c r="AF473" s="76"/>
      <c r="AG473" s="76"/>
      <c r="AH473" s="76"/>
      <c r="AI473" s="76"/>
      <c r="AJ473" s="76"/>
      <c r="AK473" s="76"/>
      <c r="AL473" s="76"/>
      <c r="AM473" s="76"/>
      <c r="AN473" s="76"/>
      <c r="AO473" s="76"/>
      <c r="AP473" s="76"/>
      <c r="AQ473" s="76"/>
      <c r="AR473" s="76"/>
      <c r="AS473" s="76"/>
      <c r="AT473" s="76"/>
      <c r="AU473" s="76"/>
      <c r="AV473" s="76"/>
      <c r="AW473" s="76"/>
      <c r="AX473" s="76"/>
    </row>
  </sheetData>
  <sheetProtection algorithmName="SHA-512" hashValue="YfZhwdF9dioCA3vyHdbQhwAIwHw7QLjXsff5w5N7HkkO4gmgdZ2hMvARbnHXxYKEwpx3XAupb2bXb8y51jVY+g==" saltValue="moysEvgeJuxoTo/9IcLIeQ==" spinCount="100000" sheet="1" selectLockedCells="1"/>
  <mergeCells count="49">
    <mergeCell ref="D29:K29"/>
    <mergeCell ref="H31:J31"/>
    <mergeCell ref="D30:K30"/>
    <mergeCell ref="N32:S34"/>
    <mergeCell ref="N36:S38"/>
    <mergeCell ref="H32:J32"/>
    <mergeCell ref="H33:J33"/>
    <mergeCell ref="H34:J34"/>
    <mergeCell ref="H35:J35"/>
    <mergeCell ref="H36:J36"/>
    <mergeCell ref="H37:J37"/>
    <mergeCell ref="H38:J38"/>
    <mergeCell ref="N40:S43"/>
    <mergeCell ref="D2:G2"/>
    <mergeCell ref="D3:G3"/>
    <mergeCell ref="J19:R19"/>
    <mergeCell ref="B11:D11"/>
    <mergeCell ref="B13:F13"/>
    <mergeCell ref="J13:R13"/>
    <mergeCell ref="J15:R15"/>
    <mergeCell ref="B17:D17"/>
    <mergeCell ref="J17:R17"/>
    <mergeCell ref="J21:R21"/>
    <mergeCell ref="J23:R23"/>
    <mergeCell ref="B28:C31"/>
    <mergeCell ref="D28:K28"/>
    <mergeCell ref="S31:T31"/>
    <mergeCell ref="N29:R30"/>
    <mergeCell ref="H39:J39"/>
    <mergeCell ref="H40:J40"/>
    <mergeCell ref="H57:J57"/>
    <mergeCell ref="H48:J48"/>
    <mergeCell ref="H49:J49"/>
    <mergeCell ref="H50:J50"/>
    <mergeCell ref="H51:J51"/>
    <mergeCell ref="H52:J52"/>
    <mergeCell ref="H53:J53"/>
    <mergeCell ref="H41:J41"/>
    <mergeCell ref="H42:J42"/>
    <mergeCell ref="H43:J43"/>
    <mergeCell ref="H44:J44"/>
    <mergeCell ref="H45:J45"/>
    <mergeCell ref="N44:S47"/>
    <mergeCell ref="N49:S52"/>
    <mergeCell ref="H54:J54"/>
    <mergeCell ref="H55:J55"/>
    <mergeCell ref="H56:J56"/>
    <mergeCell ref="H47:J47"/>
    <mergeCell ref="H46:J46"/>
  </mergeCells>
  <printOptions horizontalCentered="1" verticalCentered="1"/>
  <pageMargins left="0.70866141732283472" right="0.31496062992125984" top="0.19685039370078741" bottom="0.39370078740157483" header="0.31496062992125984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topLeftCell="A16" workbookViewId="0">
      <selection activeCell="D3" sqref="D3"/>
    </sheetView>
  </sheetViews>
  <sheetFormatPr defaultRowHeight="15"/>
  <cols>
    <col min="2" max="2" width="13.140625" customWidth="1"/>
    <col min="3" max="3" width="11.42578125" customWidth="1"/>
    <col min="4" max="4" width="9.5703125" bestFit="1" customWidth="1"/>
    <col min="5" max="5" width="9.5703125" customWidth="1"/>
    <col min="6" max="6" width="13.42578125" customWidth="1"/>
    <col min="7" max="7" width="11.140625" customWidth="1"/>
    <col min="8" max="12" width="9.5703125" bestFit="1" customWidth="1"/>
    <col min="13" max="13" width="12.28515625" bestFit="1" customWidth="1"/>
  </cols>
  <sheetData>
    <row r="1" spans="1:1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>
      <c r="A3" s="8"/>
      <c r="B3" s="8"/>
      <c r="C3" s="21" t="s">
        <v>8</v>
      </c>
      <c r="D3" s="21"/>
      <c r="E3" s="21"/>
      <c r="F3" s="22">
        <v>5.1999999999999998E-3</v>
      </c>
      <c r="G3" s="8"/>
      <c r="H3" s="8"/>
      <c r="I3" s="8"/>
      <c r="J3" s="8"/>
      <c r="K3" s="8"/>
      <c r="L3" s="8"/>
      <c r="M3" s="8"/>
    </row>
    <row r="4" spans="1:13">
      <c r="A4" s="8"/>
      <c r="B4" s="8"/>
      <c r="C4" s="21" t="s">
        <v>9</v>
      </c>
      <c r="D4" s="21"/>
      <c r="E4" s="21"/>
      <c r="F4" s="22">
        <v>1.0999999999999999E-2</v>
      </c>
      <c r="G4" s="8"/>
      <c r="H4" s="8"/>
      <c r="I4" s="8"/>
      <c r="J4" s="8"/>
      <c r="K4" s="8"/>
      <c r="L4" s="8"/>
      <c r="M4" s="8"/>
    </row>
    <row r="5" spans="1:1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>
      <c r="A7" s="8"/>
      <c r="B7" s="8" t="s">
        <v>10</v>
      </c>
      <c r="C7" s="8"/>
      <c r="D7" s="8"/>
      <c r="E7" s="8"/>
      <c r="F7" s="23">
        <f>+F3+F4</f>
        <v>1.6199999999999999E-2</v>
      </c>
      <c r="G7" s="8" t="s">
        <v>11</v>
      </c>
      <c r="H7" s="8"/>
      <c r="I7" s="8"/>
      <c r="J7" s="8"/>
      <c r="K7" s="8"/>
      <c r="L7" s="8"/>
      <c r="M7" s="8"/>
    </row>
    <row r="8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>
      <c r="A9" s="8"/>
      <c r="B9" s="8"/>
      <c r="C9" s="8" t="s">
        <v>12</v>
      </c>
      <c r="D9" s="8"/>
      <c r="E9" s="23">
        <f>+F7/2</f>
        <v>8.0999999999999996E-3</v>
      </c>
      <c r="F9" s="8" t="s">
        <v>11</v>
      </c>
      <c r="G9" s="8"/>
      <c r="H9" s="8"/>
      <c r="I9" s="8"/>
      <c r="J9" s="8"/>
      <c r="K9" s="8"/>
      <c r="L9" s="8"/>
      <c r="M9" s="8"/>
    </row>
    <row r="10" spans="1:13">
      <c r="A10" s="8"/>
      <c r="B10" s="8"/>
      <c r="C10" s="8" t="s">
        <v>13</v>
      </c>
      <c r="D10" s="8"/>
      <c r="E10" s="23">
        <f>+F7/2</f>
        <v>8.0999999999999996E-3</v>
      </c>
      <c r="F10" s="8" t="s">
        <v>14</v>
      </c>
      <c r="G10" s="8"/>
      <c r="H10" s="8"/>
      <c r="I10" s="8"/>
      <c r="J10" s="8"/>
      <c r="K10" s="8"/>
      <c r="L10" s="8"/>
      <c r="M10" s="8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>
      <c r="A13" s="8"/>
      <c r="B13" s="8"/>
      <c r="C13" s="8"/>
      <c r="D13" s="8"/>
      <c r="E13" s="23"/>
      <c r="F13" s="8"/>
      <c r="G13" s="8"/>
      <c r="H13" s="8"/>
      <c r="I13" s="8"/>
      <c r="J13" s="8"/>
      <c r="K13" s="8"/>
      <c r="L13" s="8"/>
      <c r="M13" s="8"/>
    </row>
    <row r="14" spans="1:13">
      <c r="A14" s="7"/>
      <c r="B14" s="7"/>
      <c r="C14" s="7"/>
      <c r="D14" s="7"/>
      <c r="E14" s="24"/>
      <c r="F14" s="7"/>
      <c r="G14" s="7"/>
      <c r="H14" s="7"/>
      <c r="I14" s="7"/>
      <c r="J14" s="7"/>
      <c r="K14" s="7"/>
      <c r="L14" s="7"/>
      <c r="M14" s="7"/>
    </row>
    <row r="15" spans="1:13">
      <c r="A15" s="7"/>
      <c r="B15" s="7"/>
      <c r="C15" s="7"/>
      <c r="D15" s="7"/>
      <c r="E15" s="24"/>
      <c r="F15" s="7"/>
      <c r="G15" s="7"/>
      <c r="H15" s="7"/>
      <c r="I15" s="7"/>
      <c r="J15" s="7"/>
      <c r="K15" s="7"/>
      <c r="L15" s="7"/>
      <c r="M15" s="7"/>
    </row>
    <row r="16" spans="1:13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>
      <c r="A17" s="7"/>
      <c r="B17" s="7"/>
      <c r="C17" s="7"/>
      <c r="D17" s="7"/>
      <c r="E17" s="7"/>
      <c r="F17" s="7"/>
      <c r="G17" s="25"/>
      <c r="H17" s="7"/>
      <c r="I17" s="7"/>
      <c r="J17" s="7"/>
      <c r="K17" s="7"/>
      <c r="L17" s="7"/>
      <c r="M17" s="7"/>
    </row>
    <row r="18" spans="1:13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>
      <c r="A19" s="8"/>
      <c r="B19" s="93" t="s">
        <v>15</v>
      </c>
      <c r="C19" s="93"/>
      <c r="D19" s="93"/>
      <c r="E19" s="93"/>
      <c r="F19" s="93"/>
      <c r="G19" s="93"/>
      <c r="H19" s="93" t="s">
        <v>16</v>
      </c>
      <c r="I19" s="93"/>
      <c r="J19" s="93"/>
      <c r="K19" s="93"/>
      <c r="L19" s="93"/>
      <c r="M19" s="93"/>
    </row>
    <row r="20" spans="1:13">
      <c r="A20" s="8"/>
      <c r="B20" s="26">
        <v>0.6</v>
      </c>
      <c r="C20" s="26">
        <v>0.7</v>
      </c>
      <c r="D20" s="26">
        <v>0.8</v>
      </c>
      <c r="E20" s="26">
        <v>0.9</v>
      </c>
      <c r="F20" s="26">
        <v>1</v>
      </c>
      <c r="G20" s="26" t="s">
        <v>17</v>
      </c>
      <c r="H20" s="26">
        <v>0.6</v>
      </c>
      <c r="I20" s="26">
        <v>0.7</v>
      </c>
      <c r="J20" s="26">
        <v>0.8</v>
      </c>
      <c r="K20" s="26">
        <v>0.9</v>
      </c>
      <c r="L20" s="26">
        <v>1</v>
      </c>
      <c r="M20" s="26" t="s">
        <v>17</v>
      </c>
    </row>
    <row r="21" spans="1:13">
      <c r="A21" s="27">
        <v>50</v>
      </c>
      <c r="B21" s="28">
        <v>15.09493</v>
      </c>
      <c r="C21" s="28">
        <v>15.24896416278566</v>
      </c>
      <c r="D21" s="28">
        <v>15.50185711214368</v>
      </c>
      <c r="E21" s="28">
        <v>15.792354804523145</v>
      </c>
      <c r="F21" s="28">
        <v>16.126048999999998</v>
      </c>
      <c r="G21" s="28">
        <v>13.548252</v>
      </c>
      <c r="H21" s="28">
        <v>15.939361</v>
      </c>
      <c r="I21" s="28">
        <v>16.093395162785662</v>
      </c>
      <c r="J21" s="28">
        <v>16.346288112143682</v>
      </c>
      <c r="K21" s="28">
        <v>16.636785804523146</v>
      </c>
      <c r="L21" s="28">
        <v>16.970479999999998</v>
      </c>
      <c r="M21" s="28">
        <v>14.392683</v>
      </c>
    </row>
    <row r="22" spans="1:13">
      <c r="A22" s="27">
        <v>51</v>
      </c>
      <c r="B22" s="28">
        <v>14.99249</v>
      </c>
      <c r="C22" s="28">
        <v>15.152064425100289</v>
      </c>
      <c r="D22" s="28">
        <v>15.414055373616202</v>
      </c>
      <c r="E22" s="28">
        <v>15.715003922662101</v>
      </c>
      <c r="F22" s="28">
        <v>16.060703</v>
      </c>
      <c r="G22" s="28">
        <v>13.390167999999999</v>
      </c>
      <c r="H22" s="28">
        <v>15.858145</v>
      </c>
      <c r="I22" s="28">
        <v>16.017719425100289</v>
      </c>
      <c r="J22" s="28">
        <v>16.279710373616201</v>
      </c>
      <c r="K22" s="28">
        <v>16.580658922662103</v>
      </c>
      <c r="L22" s="28">
        <v>16.926358</v>
      </c>
      <c r="M22" s="28">
        <v>14.255822999999999</v>
      </c>
    </row>
    <row r="23" spans="1:13">
      <c r="A23" s="27">
        <v>52</v>
      </c>
      <c r="B23" s="28">
        <v>14.88508</v>
      </c>
      <c r="C23" s="28">
        <v>15.050200091703109</v>
      </c>
      <c r="D23" s="28">
        <v>15.321293557571252</v>
      </c>
      <c r="E23" s="28">
        <v>15.632698130787571</v>
      </c>
      <c r="F23" s="28">
        <v>15.990408</v>
      </c>
      <c r="G23" s="28">
        <v>13.227088</v>
      </c>
      <c r="H23" s="28">
        <v>15.771209000000001</v>
      </c>
      <c r="I23" s="28">
        <v>15.93632909170311</v>
      </c>
      <c r="J23" s="28">
        <v>16.207422557571252</v>
      </c>
      <c r="K23" s="28">
        <v>16.518827130787571</v>
      </c>
      <c r="L23" s="28">
        <v>16.876536999999999</v>
      </c>
      <c r="M23" s="28">
        <v>14.113217000000001</v>
      </c>
    </row>
    <row r="24" spans="1:13">
      <c r="A24" s="27">
        <v>53</v>
      </c>
      <c r="B24" s="28">
        <v>14.772776</v>
      </c>
      <c r="C24" s="28">
        <v>14.943484268394791</v>
      </c>
      <c r="D24" s="28">
        <v>15.223754985531951</v>
      </c>
      <c r="E24" s="28">
        <v>15.545701519799717</v>
      </c>
      <c r="F24" s="28">
        <v>15.915521</v>
      </c>
      <c r="G24" s="28">
        <v>13.058657999999999</v>
      </c>
      <c r="H24" s="28">
        <v>15.678758999999999</v>
      </c>
      <c r="I24" s="28">
        <v>15.84946726839479</v>
      </c>
      <c r="J24" s="28">
        <v>16.129737985531953</v>
      </c>
      <c r="K24" s="28">
        <v>16.451684519799716</v>
      </c>
      <c r="L24" s="28">
        <v>16.821504000000001</v>
      </c>
      <c r="M24" s="28">
        <v>13.964641</v>
      </c>
    </row>
    <row r="25" spans="1:13">
      <c r="A25" s="27">
        <v>54</v>
      </c>
      <c r="B25" s="28">
        <v>14.654821</v>
      </c>
      <c r="C25" s="28">
        <v>14.831130478829998</v>
      </c>
      <c r="D25" s="28">
        <v>15.120596132991523</v>
      </c>
      <c r="E25" s="28">
        <v>15.453104831216564</v>
      </c>
      <c r="F25" s="28">
        <v>15.835056999999999</v>
      </c>
      <c r="G25" s="28">
        <v>12.884466</v>
      </c>
      <c r="H25" s="28">
        <v>15.580192</v>
      </c>
      <c r="I25" s="28">
        <v>15.756501478829998</v>
      </c>
      <c r="J25" s="28">
        <v>16.045967132991525</v>
      </c>
      <c r="K25" s="28">
        <v>16.378475831216562</v>
      </c>
      <c r="L25" s="28">
        <v>16.760428000000001</v>
      </c>
      <c r="M25" s="28">
        <v>13.809837</v>
      </c>
    </row>
    <row r="26" spans="1:13">
      <c r="A26" s="27">
        <v>55</v>
      </c>
      <c r="B26" s="28">
        <v>14.531305</v>
      </c>
      <c r="C26" s="28">
        <v>14.71327666655985</v>
      </c>
      <c r="D26" s="28">
        <v>15.012039270060921</v>
      </c>
      <c r="E26" s="28">
        <v>15.355227381237231</v>
      </c>
      <c r="F26" s="28">
        <v>15.749447</v>
      </c>
      <c r="G26" s="28">
        <v>12.704091</v>
      </c>
      <c r="H26" s="28">
        <v>15.475745</v>
      </c>
      <c r="I26" s="28">
        <v>15.65771666655985</v>
      </c>
      <c r="J26" s="28">
        <v>15.956479270060921</v>
      </c>
      <c r="K26" s="28">
        <v>16.299667381237231</v>
      </c>
      <c r="L26" s="28">
        <v>16.693887</v>
      </c>
      <c r="M26" s="28">
        <v>13.648531</v>
      </c>
    </row>
    <row r="27" spans="1:13">
      <c r="A27" s="27">
        <v>56</v>
      </c>
      <c r="B27" s="28">
        <v>14.402256</v>
      </c>
      <c r="C27" s="28">
        <v>14.589998286066624</v>
      </c>
      <c r="D27" s="28">
        <v>14.898233064027343</v>
      </c>
      <c r="E27" s="28">
        <v>15.252301823885253</v>
      </c>
      <c r="F27" s="28">
        <v>15.65902</v>
      </c>
      <c r="G27" s="28">
        <v>12.517111</v>
      </c>
      <c r="H27" s="28">
        <v>15.365625999999999</v>
      </c>
      <c r="I27" s="28">
        <v>15.553368286066624</v>
      </c>
      <c r="J27" s="28">
        <v>15.861603064027342</v>
      </c>
      <c r="K27" s="28">
        <v>16.215671823885252</v>
      </c>
      <c r="L27" s="28">
        <v>16.622389999999999</v>
      </c>
      <c r="M27" s="28">
        <v>13.480480999999999</v>
      </c>
    </row>
    <row r="28" spans="1:13">
      <c r="A28" s="27">
        <v>57</v>
      </c>
      <c r="B28" s="28">
        <v>14.267655</v>
      </c>
      <c r="C28" s="28">
        <v>14.461313887087531</v>
      </c>
      <c r="D28" s="28">
        <v>14.779264710681179</v>
      </c>
      <c r="E28" s="28">
        <v>15.144494321251624</v>
      </c>
      <c r="F28" s="28">
        <v>15.564033</v>
      </c>
      <c r="G28" s="28">
        <v>12.323088</v>
      </c>
      <c r="H28" s="28">
        <v>15.250008999999999</v>
      </c>
      <c r="I28" s="28">
        <v>15.44366788708753</v>
      </c>
      <c r="J28" s="28">
        <v>15.76161871068118</v>
      </c>
      <c r="K28" s="28">
        <v>16.126848321251622</v>
      </c>
      <c r="L28" s="28">
        <v>16.546386999999999</v>
      </c>
      <c r="M28" s="28">
        <v>13.305441999999999</v>
      </c>
    </row>
    <row r="29" spans="1:13">
      <c r="A29" s="27">
        <v>58</v>
      </c>
      <c r="B29" s="28">
        <v>14.127468</v>
      </c>
      <c r="C29" s="28">
        <v>14.327234491556506</v>
      </c>
      <c r="D29" s="28">
        <v>14.65521198066619</v>
      </c>
      <c r="E29" s="28">
        <v>15.031959160344094</v>
      </c>
      <c r="F29" s="28">
        <v>15.464728000000001</v>
      </c>
      <c r="G29" s="28">
        <v>12.121577</v>
      </c>
      <c r="H29" s="28">
        <v>15.129057</v>
      </c>
      <c r="I29" s="28">
        <v>15.328823491556506</v>
      </c>
      <c r="J29" s="28">
        <v>15.656800980666189</v>
      </c>
      <c r="K29" s="28">
        <v>16.033548160344093</v>
      </c>
      <c r="L29" s="28">
        <v>16.466317</v>
      </c>
      <c r="M29" s="28">
        <v>13.123165999999999</v>
      </c>
    </row>
    <row r="30" spans="1:13">
      <c r="A30" s="27">
        <v>59</v>
      </c>
      <c r="B30" s="28">
        <v>13.979863999999999</v>
      </c>
      <c r="C30" s="28">
        <v>14.185787191351494</v>
      </c>
      <c r="D30" s="28">
        <v>14.523871966153646</v>
      </c>
      <c r="E30" s="28">
        <v>14.912229413356888</v>
      </c>
      <c r="F30" s="28">
        <v>15.358335</v>
      </c>
      <c r="G30" s="28">
        <v>11.91216</v>
      </c>
      <c r="H30" s="28">
        <v>15.001142999999999</v>
      </c>
      <c r="I30" s="28">
        <v>15.207066191351494</v>
      </c>
      <c r="J30" s="28">
        <v>15.545150966153646</v>
      </c>
      <c r="K30" s="28">
        <v>15.933508413356888</v>
      </c>
      <c r="L30" s="28">
        <v>16.379614</v>
      </c>
      <c r="M30" s="28">
        <v>12.933439</v>
      </c>
    </row>
    <row r="31" spans="1:13">
      <c r="A31" s="27">
        <v>60</v>
      </c>
      <c r="B31" s="28">
        <v>13.82456</v>
      </c>
      <c r="C31" s="28">
        <v>14.036681483273814</v>
      </c>
      <c r="D31" s="28">
        <v>14.384943214027031</v>
      </c>
      <c r="E31" s="28">
        <v>14.784990891251672</v>
      </c>
      <c r="F31" s="28">
        <v>15.244524999999999</v>
      </c>
      <c r="G31" s="28">
        <v>11.694613</v>
      </c>
      <c r="H31" s="28">
        <v>14.866078999999999</v>
      </c>
      <c r="I31" s="28">
        <v>15.078200483273813</v>
      </c>
      <c r="J31" s="28">
        <v>15.42646221402703</v>
      </c>
      <c r="K31" s="28">
        <v>15.826509891251671</v>
      </c>
      <c r="L31" s="28">
        <v>16.286044</v>
      </c>
      <c r="M31" s="28">
        <v>12.736132</v>
      </c>
    </row>
    <row r="32" spans="1:13">
      <c r="A32" s="27">
        <v>61</v>
      </c>
      <c r="B32" s="28">
        <v>13.661036000000001</v>
      </c>
      <c r="C32" s="28">
        <v>13.879347451118603</v>
      </c>
      <c r="D32" s="28">
        <v>14.23777181459101</v>
      </c>
      <c r="E32" s="28">
        <v>14.649493268764175</v>
      </c>
      <c r="F32" s="28">
        <v>15.122437000000001</v>
      </c>
      <c r="G32" s="28">
        <v>11.468934000000001</v>
      </c>
      <c r="H32" s="28">
        <v>14.723299000000001</v>
      </c>
      <c r="I32" s="28">
        <v>14.941610451118603</v>
      </c>
      <c r="J32" s="28">
        <v>15.300034814591008</v>
      </c>
      <c r="K32" s="28">
        <v>15.711756268764175</v>
      </c>
      <c r="L32" s="28">
        <v>16.184699999999999</v>
      </c>
      <c r="M32" s="28">
        <v>12.531197000000001</v>
      </c>
    </row>
    <row r="33" spans="1:13">
      <c r="A33" s="27">
        <v>62</v>
      </c>
      <c r="B33" s="28">
        <v>13.489888000000001</v>
      </c>
      <c r="C33" s="28">
        <v>13.714416197030701</v>
      </c>
      <c r="D33" s="28">
        <v>14.083047329379307</v>
      </c>
      <c r="E33" s="28">
        <v>14.506493304708846</v>
      </c>
      <c r="F33" s="28">
        <v>14.992905</v>
      </c>
      <c r="G33" s="28">
        <v>11.235363</v>
      </c>
      <c r="H33" s="28">
        <v>14.573212000000002</v>
      </c>
      <c r="I33" s="28">
        <v>14.797740197030702</v>
      </c>
      <c r="J33" s="28">
        <v>15.166371329379308</v>
      </c>
      <c r="K33" s="28">
        <v>15.589817304708847</v>
      </c>
      <c r="L33" s="28">
        <v>16.076229000000001</v>
      </c>
      <c r="M33" s="28">
        <v>12.318687000000001</v>
      </c>
    </row>
    <row r="34" spans="1:13">
      <c r="A34" s="27">
        <v>63</v>
      </c>
      <c r="B34" s="28">
        <v>13.311722</v>
      </c>
      <c r="C34" s="28">
        <v>13.542509743365343</v>
      </c>
      <c r="D34" s="28">
        <v>13.921417500266857</v>
      </c>
      <c r="E34" s="28">
        <v>14.356668217315242</v>
      </c>
      <c r="F34" s="28">
        <v>14.856640000000001</v>
      </c>
      <c r="G34" s="28">
        <v>10.994346</v>
      </c>
      <c r="H34" s="28">
        <v>14.416107</v>
      </c>
      <c r="I34" s="28">
        <v>14.646894743365344</v>
      </c>
      <c r="J34" s="28">
        <v>15.025802500266858</v>
      </c>
      <c r="K34" s="28">
        <v>15.461053217315243</v>
      </c>
      <c r="L34" s="28">
        <v>15.961025000000001</v>
      </c>
      <c r="M34" s="28">
        <v>12.098731000000001</v>
      </c>
    </row>
    <row r="35" spans="1:13">
      <c r="A35" s="27">
        <v>64</v>
      </c>
      <c r="B35" s="28">
        <v>13.125731999999999</v>
      </c>
      <c r="C35" s="28">
        <v>13.362680473248261</v>
      </c>
      <c r="D35" s="28">
        <v>13.751702203122342</v>
      </c>
      <c r="E35" s="28">
        <v>14.19857080174835</v>
      </c>
      <c r="F35" s="28">
        <v>14.711888</v>
      </c>
      <c r="G35" s="28">
        <v>10.746499</v>
      </c>
      <c r="H35" s="28">
        <v>14.250743</v>
      </c>
      <c r="I35" s="28">
        <v>14.487691473248262</v>
      </c>
      <c r="J35" s="28">
        <v>14.876713203122343</v>
      </c>
      <c r="K35" s="28">
        <v>15.32358180174835</v>
      </c>
      <c r="L35" s="28">
        <v>15.836899000000001</v>
      </c>
      <c r="M35" s="28">
        <v>11.871510000000001</v>
      </c>
    </row>
    <row r="36" spans="1:13">
      <c r="A36" s="27">
        <v>65</v>
      </c>
      <c r="B36" s="28">
        <v>12.931387000000001</v>
      </c>
      <c r="C36" s="28">
        <v>13.174276767556069</v>
      </c>
      <c r="D36" s="28">
        <v>13.573053599376106</v>
      </c>
      <c r="E36" s="28">
        <v>14.031127867560265</v>
      </c>
      <c r="F36" s="28">
        <v>14.557317000000001</v>
      </c>
      <c r="G36" s="28">
        <v>10.492492</v>
      </c>
      <c r="H36" s="28">
        <v>14.075977</v>
      </c>
      <c r="I36" s="28">
        <v>14.318866767556068</v>
      </c>
      <c r="J36" s="28">
        <v>14.717643599376105</v>
      </c>
      <c r="K36" s="28">
        <v>15.175717867560264</v>
      </c>
      <c r="L36" s="28">
        <v>15.701906999999999</v>
      </c>
      <c r="M36" s="28">
        <v>11.637081999999999</v>
      </c>
    </row>
    <row r="37" spans="1:13">
      <c r="A37" s="27">
        <v>66</v>
      </c>
      <c r="B37" s="28">
        <v>12.726690000000001</v>
      </c>
      <c r="C37" s="28">
        <v>12.975035220730318</v>
      </c>
      <c r="D37" s="28">
        <v>13.382770154936706</v>
      </c>
      <c r="E37" s="28">
        <v>13.851134580595961</v>
      </c>
      <c r="F37" s="28">
        <v>14.389144000000002</v>
      </c>
      <c r="G37" s="28">
        <v>10.233007000000001</v>
      </c>
      <c r="H37" s="28">
        <v>13.889060000000001</v>
      </c>
      <c r="I37" s="28">
        <v>14.137405220730317</v>
      </c>
      <c r="J37" s="28">
        <v>14.545140154936705</v>
      </c>
      <c r="K37" s="28">
        <v>15.01350458059596</v>
      </c>
      <c r="L37" s="28">
        <v>15.551514000000001</v>
      </c>
      <c r="M37" s="28">
        <v>11.395377</v>
      </c>
    </row>
    <row r="38" spans="1:13">
      <c r="A38" s="27">
        <v>67</v>
      </c>
      <c r="B38" s="28">
        <v>12.510688</v>
      </c>
      <c r="C38" s="28">
        <v>12.763842093716951</v>
      </c>
      <c r="D38" s="28">
        <v>13.179471101560139</v>
      </c>
      <c r="E38" s="28">
        <v>13.656903391543366</v>
      </c>
      <c r="F38" s="28">
        <v>14.205328999999999</v>
      </c>
      <c r="G38" s="28">
        <v>9.9687239999999999</v>
      </c>
      <c r="H38" s="28">
        <v>13.688117999999999</v>
      </c>
      <c r="I38" s="28">
        <v>13.94127209371695</v>
      </c>
      <c r="J38" s="28">
        <v>14.356901101560139</v>
      </c>
      <c r="K38" s="28">
        <v>14.834333391543366</v>
      </c>
      <c r="L38" s="28">
        <v>15.382759</v>
      </c>
      <c r="M38" s="28">
        <v>11.146153999999999</v>
      </c>
    </row>
    <row r="39" spans="1:13">
      <c r="A39" s="27">
        <v>68</v>
      </c>
      <c r="B39" s="28">
        <v>12.283284</v>
      </c>
      <c r="C39" s="28">
        <v>12.540521664898094</v>
      </c>
      <c r="D39" s="28">
        <v>12.962854528486613</v>
      </c>
      <c r="E39" s="28">
        <v>13.447987549075052</v>
      </c>
      <c r="F39" s="28">
        <v>14.005259000000001</v>
      </c>
      <c r="G39" s="28">
        <v>9.7003210000000006</v>
      </c>
      <c r="H39" s="28">
        <v>13.471981999999999</v>
      </c>
      <c r="I39" s="28">
        <v>13.729219664898093</v>
      </c>
      <c r="J39" s="28">
        <v>14.151552528486611</v>
      </c>
      <c r="K39" s="28">
        <v>14.63668554907505</v>
      </c>
      <c r="L39" s="28">
        <v>15.193956999999999</v>
      </c>
      <c r="M39" s="28">
        <v>10.889018999999999</v>
      </c>
    </row>
    <row r="40" spans="1:13">
      <c r="A40" s="27">
        <v>69</v>
      </c>
      <c r="B40" s="28">
        <v>12.045453999999999</v>
      </c>
      <c r="C40" s="28">
        <v>12.306080061936592</v>
      </c>
      <c r="D40" s="28">
        <v>12.733977583024688</v>
      </c>
      <c r="E40" s="28">
        <v>13.225502784144354</v>
      </c>
      <c r="F40" s="28">
        <v>13.790116999999999</v>
      </c>
      <c r="G40" s="28">
        <v>9.4284599999999994</v>
      </c>
      <c r="H40" s="28">
        <v>13.240503</v>
      </c>
      <c r="I40" s="28">
        <v>13.501129061936593</v>
      </c>
      <c r="J40" s="28">
        <v>13.929026583024688</v>
      </c>
      <c r="K40" s="28">
        <v>14.420551784144354</v>
      </c>
      <c r="L40" s="28">
        <v>14.985166</v>
      </c>
      <c r="M40" s="28">
        <v>10.623509</v>
      </c>
    </row>
    <row r="41" spans="1:13">
      <c r="A41" s="27">
        <v>70</v>
      </c>
      <c r="B41" s="28">
        <v>11.795698000000002</v>
      </c>
      <c r="C41" s="28">
        <v>12.058809492842645</v>
      </c>
      <c r="D41" s="28">
        <v>12.490787363740179</v>
      </c>
      <c r="E41" s="28">
        <v>12.986999678512243</v>
      </c>
      <c r="F41" s="28">
        <v>13.556998</v>
      </c>
      <c r="G41" s="28">
        <v>9.1537500000000005</v>
      </c>
      <c r="H41" s="28">
        <v>12.991389999999999</v>
      </c>
      <c r="I41" s="28">
        <v>13.254501492842644</v>
      </c>
      <c r="J41" s="28">
        <v>13.68647936374018</v>
      </c>
      <c r="K41" s="28">
        <v>14.182691678512242</v>
      </c>
      <c r="L41" s="28">
        <v>14.752689999999999</v>
      </c>
      <c r="M41" s="28">
        <v>10.349442</v>
      </c>
    </row>
    <row r="42" spans="1:13">
      <c r="A42" s="27">
        <v>71</v>
      </c>
      <c r="B42" s="28">
        <v>11.533974000000001</v>
      </c>
      <c r="C42" s="28">
        <v>11.798606494908812</v>
      </c>
      <c r="D42" s="28">
        <v>12.233080553905712</v>
      </c>
      <c r="E42" s="28">
        <v>12.732160145687455</v>
      </c>
      <c r="F42" s="28">
        <v>13.305452000000001</v>
      </c>
      <c r="G42" s="28">
        <v>8.8767560000000003</v>
      </c>
      <c r="H42" s="28">
        <v>12.724216</v>
      </c>
      <c r="I42" s="28">
        <v>12.988848494908812</v>
      </c>
      <c r="J42" s="28">
        <v>13.423322553905711</v>
      </c>
      <c r="K42" s="28">
        <v>13.922402145687453</v>
      </c>
      <c r="L42" s="28">
        <v>14.495694</v>
      </c>
      <c r="M42" s="28">
        <v>10.066998</v>
      </c>
    </row>
    <row r="43" spans="1:13">
      <c r="A43" s="27">
        <v>72</v>
      </c>
      <c r="B43" s="28">
        <v>11.263579999999999</v>
      </c>
      <c r="C43" s="28">
        <v>11.529046868421332</v>
      </c>
      <c r="D43" s="28">
        <v>11.964890649253411</v>
      </c>
      <c r="E43" s="28">
        <v>12.465543683330907</v>
      </c>
      <c r="F43" s="28">
        <v>13.040642999999999</v>
      </c>
      <c r="G43" s="28">
        <v>8.5979869999999998</v>
      </c>
      <c r="H43" s="28">
        <v>12.442269</v>
      </c>
      <c r="I43" s="28">
        <v>12.707735868421333</v>
      </c>
      <c r="J43" s="28">
        <v>13.143579649253411</v>
      </c>
      <c r="K43" s="28">
        <v>13.644232683330907</v>
      </c>
      <c r="L43" s="28">
        <v>14.219332000000001</v>
      </c>
      <c r="M43" s="28">
        <v>9.7766760000000001</v>
      </c>
    </row>
    <row r="44" spans="1:13">
      <c r="A44" s="27">
        <v>73</v>
      </c>
      <c r="B44" s="28">
        <v>10.987728000000001</v>
      </c>
      <c r="C44" s="28">
        <v>11.253618857602977</v>
      </c>
      <c r="D44" s="28">
        <v>11.69015898834953</v>
      </c>
      <c r="E44" s="28">
        <v>12.191611895889842</v>
      </c>
      <c r="F44" s="28">
        <v>12.76763</v>
      </c>
      <c r="G44" s="28">
        <v>8.3178750000000008</v>
      </c>
      <c r="H44" s="28">
        <v>12.14912</v>
      </c>
      <c r="I44" s="28">
        <v>12.415010857602976</v>
      </c>
      <c r="J44" s="28">
        <v>12.85155098834953</v>
      </c>
      <c r="K44" s="28">
        <v>13.353003895889842</v>
      </c>
      <c r="L44" s="28">
        <v>13.929022</v>
      </c>
      <c r="M44" s="28">
        <v>9.4792670000000001</v>
      </c>
    </row>
    <row r="45" spans="1:13">
      <c r="A45" s="27">
        <v>74</v>
      </c>
      <c r="B45" s="28">
        <v>10.709373000000001</v>
      </c>
      <c r="C45" s="28">
        <v>10.975532889875012</v>
      </c>
      <c r="D45" s="28">
        <v>11.41251644678827</v>
      </c>
      <c r="E45" s="28">
        <v>11.914478739775282</v>
      </c>
      <c r="F45" s="28">
        <v>12.491082</v>
      </c>
      <c r="G45" s="28">
        <v>8.0368080000000006</v>
      </c>
      <c r="H45" s="28">
        <v>11.848373</v>
      </c>
      <c r="I45" s="28">
        <v>12.114532889875012</v>
      </c>
      <c r="J45" s="28">
        <v>12.55151644678827</v>
      </c>
      <c r="K45" s="28">
        <v>13.053478739775281</v>
      </c>
      <c r="L45" s="28">
        <v>13.630082</v>
      </c>
      <c r="M45" s="28">
        <v>9.175808</v>
      </c>
    </row>
    <row r="46" spans="1:13">
      <c r="A46" s="27">
        <v>75</v>
      </c>
      <c r="B46" s="28">
        <v>10.429566999999999</v>
      </c>
      <c r="C46" s="28">
        <v>10.695896187733876</v>
      </c>
      <c r="D46" s="28">
        <v>11.133156213433592</v>
      </c>
      <c r="E46" s="28">
        <v>11.635436040583937</v>
      </c>
      <c r="F46" s="28">
        <v>12.212403999999999</v>
      </c>
      <c r="G46" s="28">
        <v>7.7553099999999997</v>
      </c>
      <c r="H46" s="28">
        <v>11.541619999999998</v>
      </c>
      <c r="I46" s="28">
        <v>11.807949187733875</v>
      </c>
      <c r="J46" s="28">
        <v>12.245209213433592</v>
      </c>
      <c r="K46" s="28">
        <v>12.747489040583936</v>
      </c>
      <c r="L46" s="28">
        <v>13.324456999999999</v>
      </c>
      <c r="M46" s="28">
        <v>8.8673629999999992</v>
      </c>
    </row>
    <row r="47" spans="1:13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</row>
  </sheetData>
  <sheetProtection sheet="1" objects="1" scenarios="1" selectLockedCells="1"/>
  <mergeCells count="2">
    <mergeCell ref="B19:G19"/>
    <mergeCell ref="H19:M19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SIMULACAO</vt:lpstr>
      <vt:lpstr>Ben.Risco + Adim.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cp:lastPrinted>2017-05-26T17:27:30Z</cp:lastPrinted>
  <dcterms:created xsi:type="dcterms:W3CDTF">2017-03-14T19:48:58Z</dcterms:created>
  <dcterms:modified xsi:type="dcterms:W3CDTF">2017-05-26T17:29:35Z</dcterms:modified>
</cp:coreProperties>
</file>